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5990" windowHeight="9240" tabRatio="801" activeTab="0"/>
  </bookViews>
  <sheets>
    <sheet name="CONSOLIDADO" sheetId="1" r:id="rId1"/>
    <sheet name="PACC - SNCC.F.053" sheetId="2" state="hidden" r:id="rId2"/>
  </sheets>
  <definedNames>
    <definedName name="_xlnm.Print_Area" localSheetId="0">'CONSOLIDADO'!$A$1:$L$1066</definedName>
  </definedNames>
  <calcPr fullCalcOnLoad="1"/>
</workbook>
</file>

<file path=xl/comments1.xml><?xml version="1.0" encoding="utf-8"?>
<comments xmlns="http://schemas.openxmlformats.org/spreadsheetml/2006/main">
  <authors>
    <author>H?ctor Jafet Puello Santana</author>
    <author>w.jimenez</author>
    <author>Mariano Arturo Escoto Saba</author>
    <author>eaduanas</author>
    <author>a.delarosa</author>
  </authors>
  <commentList>
    <comment ref="B279" authorId="0">
      <text>
        <r>
          <rPr>
            <b/>
            <sz val="9"/>
            <rFont val="Tahoma"/>
            <family val="2"/>
          </rPr>
          <t>Héctor Jafet Puello Santana:</t>
        </r>
        <r>
          <rPr>
            <sz val="9"/>
            <rFont val="Tahoma"/>
            <family val="2"/>
          </rPr>
          <t xml:space="preserve">
Este servicio incluye:
LICENCIAS MICROSOFT EXCHANGE 2016   CANTIDAD: 2
LICENCIAS MICROSOFT VISIO                              CANTIDAD: 2
LICENCIAS MICROSOFT PROJECT                    CANTIDAD: 2
LICENCIAS SQLCAL                                                     CANTIDAD: 8             
LICENCIAS SQL SERVER STD EDITION           CANTIDAD: 2          
LICENCIAS WINDOWS 10 PRO /DOWGRADE W7 PRO  CANTIDAD: 200          
LICENCIAS WINDOWS SERVER STD EDITION   CANTIDAD: 32           
LICENCIAS WINDOWS SERVER CAL                 CANTIDAD: 30 
LICENCIAS MICROSOFT PROJECT                    CANTIDAD: 2
LICENCIA SHARE POINT STD EDITION             CANTIDAD: 1
LICENCIAS MICROSOFT OFFICE PRO PLUS  CANTIDAD: 200
LICENCIAS ONEDRIVE FOR BUSSINESS           CANTIDAD: 200
LICENCIA LYNC SERVER                                            CANTIDAD: 1</t>
        </r>
      </text>
    </comment>
    <comment ref="J644" authorId="1">
      <text>
        <r>
          <rPr>
            <b/>
            <sz val="9"/>
            <rFont val="Tahoma"/>
            <family val="2"/>
          </rPr>
          <t>w.jimenez:</t>
        </r>
        <r>
          <rPr>
            <sz val="9"/>
            <rFont val="Tahoma"/>
            <family val="2"/>
          </rPr>
          <t xml:space="preserve">
Se elimino para sustituirlo por otro producto </t>
        </r>
      </text>
    </comment>
    <comment ref="B180" authorId="1">
      <text>
        <r>
          <rPr>
            <b/>
            <sz val="9"/>
            <rFont val="Tahoma"/>
            <family val="2"/>
          </rPr>
          <t>w.jimenez:</t>
        </r>
        <r>
          <rPr>
            <sz val="9"/>
            <rFont val="Tahoma"/>
            <family val="2"/>
          </rPr>
          <t xml:space="preserve">
SUSTITUIDO A SOLICITUD DE Dpto. financiiero  en fecha 15/5/2018, para excedente copias Ricoh 3004 y supervision remodelacion </t>
        </r>
      </text>
    </comment>
    <comment ref="B696" authorId="2">
      <text>
        <r>
          <rPr>
            <b/>
            <sz val="9"/>
            <rFont val="Tahoma"/>
            <family val="2"/>
          </rPr>
          <t>Mariano Arturo Escoto Saba:</t>
        </r>
        <r>
          <rPr>
            <sz val="9"/>
            <rFont val="Tahoma"/>
            <family val="2"/>
          </rPr>
          <t xml:space="preserve">
SE DEJO EL 60% PARA EJECUTAR EN EL 2019, QUE ES EL INICIAL </t>
        </r>
      </text>
    </comment>
    <comment ref="H635" authorId="3">
      <text>
        <r>
          <rPr>
            <b/>
            <sz val="9"/>
            <rFont val="Tahoma"/>
            <family val="2"/>
          </rPr>
          <t>eaduanas:</t>
        </r>
        <r>
          <rPr>
            <sz val="9"/>
            <rFont val="Tahoma"/>
            <family val="2"/>
          </rPr>
          <t xml:space="preserve">
se disminuyo la cantidad de empleados </t>
        </r>
      </text>
    </comment>
    <comment ref="D724" authorId="3">
      <text>
        <r>
          <rPr>
            <b/>
            <sz val="9"/>
            <rFont val="Tahoma"/>
            <family val="2"/>
          </rPr>
          <t>eaduanas:</t>
        </r>
        <r>
          <rPr>
            <sz val="9"/>
            <rFont val="Tahoma"/>
            <family val="2"/>
          </rPr>
          <t xml:space="preserve">
sera considerado en lo adelante</t>
        </r>
      </text>
    </comment>
    <comment ref="D768" authorId="3">
      <text>
        <r>
          <rPr>
            <b/>
            <sz val="9"/>
            <rFont val="Tahoma"/>
            <family val="2"/>
          </rPr>
          <t>eaduanas:</t>
        </r>
        <r>
          <rPr>
            <sz val="9"/>
            <rFont val="Tahoma"/>
            <family val="2"/>
          </rPr>
          <t xml:space="preserve">
sera considerado en lo adelante </t>
        </r>
      </text>
    </comment>
    <comment ref="D855" authorId="3">
      <text>
        <r>
          <rPr>
            <b/>
            <sz val="9"/>
            <rFont val="Tahoma"/>
            <family val="2"/>
          </rPr>
          <t>eaduanas:</t>
        </r>
        <r>
          <rPr>
            <sz val="9"/>
            <rFont val="Tahoma"/>
            <family val="2"/>
          </rPr>
          <t xml:space="preserve">
sera considerado en lo adelante para subir el precio</t>
        </r>
      </text>
    </comment>
    <comment ref="F864" authorId="3">
      <text>
        <r>
          <rPr>
            <b/>
            <sz val="9"/>
            <rFont val="Tahoma"/>
            <family val="2"/>
          </rPr>
          <t>eaduanas:</t>
        </r>
        <r>
          <rPr>
            <sz val="9"/>
            <rFont val="Tahoma"/>
            <family val="2"/>
          </rPr>
          <t xml:space="preserve">
semodifico la cantidad para en lo adelante gestionar </t>
        </r>
      </text>
    </comment>
    <comment ref="E884" authorId="3">
      <text>
        <r>
          <rPr>
            <b/>
            <sz val="9"/>
            <rFont val="Tahoma"/>
            <family val="2"/>
          </rPr>
          <t>eaduanas:</t>
        </r>
        <r>
          <rPr>
            <sz val="9"/>
            <rFont val="Tahoma"/>
            <family val="2"/>
          </rPr>
          <t xml:space="preserve">
semodifico la cantidad, en lo adelante se resolvera</t>
        </r>
      </text>
    </comment>
    <comment ref="E629" authorId="3">
      <text>
        <r>
          <rPr>
            <b/>
            <sz val="9"/>
            <rFont val="Tahoma"/>
            <family val="2"/>
          </rPr>
          <t>eaduanas:</t>
        </r>
        <r>
          <rPr>
            <sz val="9"/>
            <rFont val="Tahoma"/>
            <family val="2"/>
          </rPr>
          <t xml:space="preserve">
sebuscara solucion en lo adelante </t>
        </r>
      </text>
    </comment>
    <comment ref="D633" authorId="3">
      <text>
        <r>
          <rPr>
            <b/>
            <sz val="9"/>
            <rFont val="Tahoma"/>
            <family val="2"/>
          </rPr>
          <t>eaduanas:</t>
        </r>
        <r>
          <rPr>
            <sz val="9"/>
            <rFont val="Tahoma"/>
            <family val="2"/>
          </rPr>
          <t xml:space="preserve">
se bajo la cantidad de dinero </t>
        </r>
      </text>
    </comment>
    <comment ref="E643" authorId="3">
      <text>
        <r>
          <rPr>
            <b/>
            <sz val="9"/>
            <rFont val="Tahoma"/>
            <family val="2"/>
          </rPr>
          <t>eaduanas:</t>
        </r>
        <r>
          <rPr>
            <sz val="9"/>
            <rFont val="Tahoma"/>
            <family val="2"/>
          </rPr>
          <t xml:space="preserve">
se incluira en lo adelante</t>
        </r>
      </text>
    </comment>
    <comment ref="F648" authorId="3">
      <text>
        <r>
          <rPr>
            <b/>
            <sz val="9"/>
            <rFont val="Tahoma"/>
            <family val="2"/>
          </rPr>
          <t>eaduanas:</t>
        </r>
        <r>
          <rPr>
            <sz val="9"/>
            <rFont val="Tahoma"/>
            <family val="2"/>
          </rPr>
          <t xml:space="preserve">
se modifico la cantidad </t>
        </r>
      </text>
    </comment>
    <comment ref="D682" authorId="3">
      <text>
        <r>
          <rPr>
            <b/>
            <sz val="9"/>
            <rFont val="Tahoma"/>
            <family val="2"/>
          </rPr>
          <t>eaduanas:</t>
        </r>
        <r>
          <rPr>
            <sz val="9"/>
            <rFont val="Tahoma"/>
            <family val="2"/>
          </rPr>
          <t xml:space="preserve">
los fondos para esta fase se gestionaran en lo adelante</t>
        </r>
      </text>
    </comment>
    <comment ref="E735" authorId="3">
      <text>
        <r>
          <rPr>
            <b/>
            <sz val="9"/>
            <rFont val="Tahoma"/>
            <family val="2"/>
          </rPr>
          <t>eaduanas:</t>
        </r>
        <r>
          <rPr>
            <sz val="9"/>
            <rFont val="Tahoma"/>
            <family val="2"/>
          </rPr>
          <t xml:space="preserve">
se bajo a 1</t>
        </r>
      </text>
    </comment>
    <comment ref="D749" authorId="3">
      <text>
        <r>
          <rPr>
            <b/>
            <sz val="9"/>
            <rFont val="Tahoma"/>
            <family val="2"/>
          </rPr>
          <t>eaduanas:</t>
        </r>
        <r>
          <rPr>
            <sz val="9"/>
            <rFont val="Tahoma"/>
            <family val="2"/>
          </rPr>
          <t xml:space="preserve">
se gestionaran los fondos en lo adelante </t>
        </r>
      </text>
    </comment>
    <comment ref="E660" authorId="3">
      <text>
        <r>
          <rPr>
            <b/>
            <sz val="9"/>
            <rFont val="Tahoma"/>
            <family val="2"/>
          </rPr>
          <t>eaduanas:</t>
        </r>
        <r>
          <rPr>
            <sz val="9"/>
            <rFont val="Tahoma"/>
            <family val="2"/>
          </rPr>
          <t xml:space="preserve">
se aumento el monto</t>
        </r>
      </text>
    </comment>
    <comment ref="D653" authorId="3">
      <text>
        <r>
          <rPr>
            <b/>
            <sz val="9"/>
            <rFont val="Tahoma"/>
            <family val="2"/>
          </rPr>
          <t>eaduanas:</t>
        </r>
        <r>
          <rPr>
            <sz val="9"/>
            <rFont val="Tahoma"/>
            <family val="2"/>
          </rPr>
          <t xml:space="preserve">
se elimino</t>
        </r>
      </text>
    </comment>
    <comment ref="F638" authorId="3">
      <text>
        <r>
          <rPr>
            <b/>
            <sz val="9"/>
            <rFont val="Tahoma"/>
            <family val="2"/>
          </rPr>
          <t>eaduanas:</t>
        </r>
        <r>
          <rPr>
            <sz val="9"/>
            <rFont val="Tahoma"/>
            <family val="2"/>
          </rPr>
          <t xml:space="preserve">
se bajo la cantidad </t>
        </r>
      </text>
    </comment>
    <comment ref="E529" authorId="3">
      <text>
        <r>
          <rPr>
            <b/>
            <sz val="9"/>
            <rFont val="Tahoma"/>
            <family val="2"/>
          </rPr>
          <t>eaduanas:</t>
        </r>
        <r>
          <rPr>
            <sz val="9"/>
            <rFont val="Tahoma"/>
            <family val="2"/>
          </rPr>
          <t xml:space="preserve">
se disminuyo la cantidad por trimestre </t>
        </r>
      </text>
    </comment>
    <comment ref="D527" authorId="3">
      <text>
        <r>
          <rPr>
            <b/>
            <sz val="9"/>
            <rFont val="Tahoma"/>
            <family val="2"/>
          </rPr>
          <t>eaduanas:</t>
        </r>
        <r>
          <rPr>
            <sz val="9"/>
            <rFont val="Tahoma"/>
            <family val="2"/>
          </rPr>
          <t xml:space="preserve">
se elimino</t>
        </r>
      </text>
    </comment>
    <comment ref="L670" authorId="4">
      <text>
        <r>
          <rPr>
            <b/>
            <sz val="9"/>
            <rFont val="Tahoma"/>
            <family val="2"/>
          </rPr>
          <t>a.delarosa:</t>
        </r>
        <r>
          <rPr>
            <sz val="9"/>
            <rFont val="Tahoma"/>
            <family val="2"/>
          </rPr>
          <t xml:space="preserve">
Estimado Señor Director Mariano Escoto,
En a atención a lo conversado, tenemos a bien mediante la presente solicitar su aprobación a los fines de modificar el PACC 2019, con la finalidad de que el producto “BOLETOS AEREOS PARA 2 PERSONAS PARTICIPACION EN CLAD PORTUGAL” con un monto de RD$ 200,000.00, pueda ser reducido RD$ 165,000.00 y que el monto de los RD$ 35,000.00 restantes sean utilizados para cubrir la ayuda al “Boleto aéreo  para una persona, participante en la AECID, Cartagena-Colombia”.
22/01/2019
Buenas
Por este medio, autorizo a modificar el pac , a fin de que se proceda como lo solicitado en este documento.
RD 165.000.00 para el viaje del CLAD y RD 35.000.00 para el otro concepto.
Mariano Escoto Saba
Director General  
23/01/2019
</t>
        </r>
      </text>
    </comment>
    <comment ref="L390" authorId="4">
      <text>
        <r>
          <rPr>
            <b/>
            <sz val="9"/>
            <rFont val="Tahoma"/>
            <family val="2"/>
          </rPr>
          <t>a.delarosa:</t>
        </r>
        <r>
          <rPr>
            <sz val="9"/>
            <rFont val="Tahoma"/>
            <family val="2"/>
          </rPr>
          <t xml:space="preserve">
Estimado Señor Director Mariano Escoto,
En a atención a la solicitud realizada por la Dirección Académica, tenemos a bien mediante la presente solicitar su aprobación a los fines de modificar el PACC 2019, con la finalidad de que el producto “REFRIGERIO PARA 150 PERSONAS PARA SEMINARIO UNIVERSIDAD PUERTO RICO  ” con un monto de RD$ 150,000.00, pueda ser reducido RD$ 120,000.00 y que el monto de los RD$ 30,000.00 restantes sean utilizados para cubrir la solicitud de  “Adquisición de 100  Esclavinas Institucionales”, para ser utilizadas en la entrega de certificados programadas para el 2019.
Agradeciendo de antemano su atención, 
23/01/2019
Con respecto a la modificación del PACC 2019, para la adquisición de esclavinas
Autorizo a que se proceda , descontando de los fondos dispuestos para el refrigerio
Del seminario de Puerto Rico.
Mariano Escoto Saba
Director General  
24/01/2019
</t>
        </r>
      </text>
    </comment>
    <comment ref="L764" authorId="4">
      <text>
        <r>
          <rPr>
            <b/>
            <sz val="9"/>
            <rFont val="Tahoma"/>
            <family val="2"/>
          </rPr>
          <t>a.delarosa:</t>
        </r>
        <r>
          <rPr>
            <sz val="9"/>
            <rFont val="Tahoma"/>
            <family val="2"/>
          </rPr>
          <t xml:space="preserve">
 Se propone sean rebajados 9  de 12  Contratacion de servicios de Laboratorio Medico, para utilizar RD$ 18, 000.00 en la adquisicion  de extentores y colocacion de senales de seguridad
2/02/2019</t>
        </r>
      </text>
    </comment>
    <comment ref="L864" authorId="4">
      <text>
        <r>
          <rPr>
            <b/>
            <sz val="9"/>
            <rFont val="Tahoma"/>
            <family val="2"/>
          </rPr>
          <t>a.delarosa:</t>
        </r>
        <r>
          <rPr>
            <sz val="9"/>
            <rFont val="Tahoma"/>
            <family val="2"/>
          </rPr>
          <t xml:space="preserve">
se propone eliminar utilizar ;los fondos de este  producto que son RD$ 280, 000.00  con la finalidd de adquirir los equipos y exteintores para el centro como resultado de la consultoria en seguridad.</t>
        </r>
      </text>
    </comment>
    <comment ref="B919" authorId="4">
      <text>
        <r>
          <rPr>
            <b/>
            <sz val="9"/>
            <rFont val="Tahoma"/>
            <family val="2"/>
          </rPr>
          <t>a.delarosa:</t>
        </r>
        <r>
          <rPr>
            <sz val="9"/>
            <rFont val="Tahoma"/>
            <family val="2"/>
          </rPr>
          <t xml:space="preserve">
SEGÚN COTIZACION 100517 DE LA ADMD 
* 4 EXTINTORES ABC 5 LIBRAS
* 6 EXTINTORES CO2 5 LIBRAS
* 4 EXTINTORES QUIMICO LIMPIO 10 LIBRAS AUTOMATICO
* 2  EXTINTORES QUMICO LIMPIO 10 LIBRAS MECANICO
* 1 MANTA IGNIFUGA
* 7 DETECTORES DE HUMO A BATERIA
* 22 SENALES DOS DIRECCIONES LUMINUCENTES DE EVACUACION GRANDE
*32 SENALES DOS DIRECCIONES LUMINUCENTES DE EVACUACION
* 14 SENALES REFLECTIVAS RIESGO ELECTRICO
*37 SENALES LUMINUCENTE SALIDAD DE EMERGENCIA
* 82 SENALES DE EVACUACION PARA PISO LUMINUCENTE
* 9 SENALES DE ADVERTENCIA (SEGURIDAD Y SALUD)
* 2 ROLLOS INSTALADOS DE CINTA DE DEMARCACION
* 12 ROLLOS DE CINTA ANTIDESLIZANTE</t>
        </r>
      </text>
    </comment>
    <comment ref="L919" authorId="4">
      <text>
        <r>
          <rPr>
            <b/>
            <sz val="9"/>
            <rFont val="Tahoma"/>
            <family val="2"/>
          </rPr>
          <t>a.delarosa:</t>
        </r>
        <r>
          <rPr>
            <sz val="9"/>
            <rFont val="Tahoma"/>
            <family val="2"/>
          </rPr>
          <t xml:space="preserve">
Estimado Señor Director Mariano Escoto,
En a atención a la solicitud realizada por el Departamento de RRHH, tenemos a bien mediante la presente solicitar su aprobación a los fines de modificar el PACC 2019, con la finalidad de que los productos “ESTACIONES EN HILERA , CON ALTOS DE PRIVACIDAD Y  GABINETES AEREOS, TAMAÑO 0.70 CM X 0.70CM” con un monto de RD$ 280,000.00 y   “CONTRATACION DE SERVICIOS LABORATORIOS MEDICOS” con un monto de RD$ 18,000.00, puedan ser reducidos del PACC y ser utilizados en la “ Adquisición de los extintores, equipos y señalización” por un monto RD$ 298, 000.00 para ser distribuidos  y utilizados por la brigada de seguridad institucional.
Agradeciendo de antemano su atención, 
Buenos días
Por este medio autorizamos al departamento de planificación a realizar la modificación solicitada en esta fecha.
Mariano Escoto Saba
Director General  
</t>
        </r>
      </text>
    </comment>
  </commentList>
</comments>
</file>

<file path=xl/sharedStrings.xml><?xml version="1.0" encoding="utf-8"?>
<sst xmlns="http://schemas.openxmlformats.org/spreadsheetml/2006/main" count="3134" uniqueCount="1682">
  <si>
    <t>UNIDAD DE MEDIDA</t>
  </si>
  <si>
    <t>VALOR ADQUIRIDO</t>
  </si>
  <si>
    <t>Fecha de Revisión</t>
  </si>
  <si>
    <t>Fecha de Aprobación</t>
  </si>
  <si>
    <t>Versión</t>
  </si>
  <si>
    <t>CANTIDAD TOTAL</t>
  </si>
  <si>
    <t>FUENTE DE FINANCIAMIENTO</t>
  </si>
  <si>
    <t>PRIMER TRIMESTRE</t>
  </si>
  <si>
    <t>SEGUNDO TRIMESTRE</t>
  </si>
  <si>
    <t>TERCER TRIMESTRE</t>
  </si>
  <si>
    <t>CUARTO TRIMESTRE</t>
  </si>
  <si>
    <t xml:space="preserve">CÓDIGO DEL CATÁLOGO DE BIENES Y SERVICIOS (CBS) </t>
  </si>
  <si>
    <t>No. de Páginas</t>
  </si>
  <si>
    <t>OBSERVACIÓN</t>
  </si>
  <si>
    <t>70140000 Producción, gestión y protección de cultivos</t>
  </si>
  <si>
    <t>FECHA DE NECESIDAD</t>
  </si>
  <si>
    <t>PRECIO UNITARIO ESTIMADO</t>
  </si>
  <si>
    <t>COMPRA MENOR</t>
  </si>
  <si>
    <t>COMPRA DIRECTA</t>
  </si>
  <si>
    <t xml:space="preserve"> PROCEDIMIENTO DE SELECCIÓN </t>
  </si>
  <si>
    <t>COMPARACIÓN DE PRECIOS</t>
  </si>
  <si>
    <t>SORTEO DE OBRAS</t>
  </si>
  <si>
    <t>LICITACIÓN RESTRINGIDA</t>
  </si>
  <si>
    <t>LICITACIÓN PÚBLICA INTERNACIONAL</t>
  </si>
  <si>
    <t>LICITACIÓN PÚBLICA NACIONAL</t>
  </si>
  <si>
    <t>SNCC.F.053</t>
  </si>
  <si>
    <t xml:space="preserve">1010 - Animales vivos </t>
  </si>
  <si>
    <t>1011 - Productos de casa para el animal doméstico</t>
  </si>
  <si>
    <t>1012 - Pienso para animales</t>
  </si>
  <si>
    <t>1013 - Recipientes y hábitat para animales</t>
  </si>
  <si>
    <t>1014 - Artículos de talabartería y arreos</t>
  </si>
  <si>
    <t>1015 - Semillas, bulbos, plántulas y esquejes</t>
  </si>
  <si>
    <t>1016 - Productos de floricultura y silvicultura</t>
  </si>
  <si>
    <t>1017 - Abonos, nutrientes para plantas y herbicidas</t>
  </si>
  <si>
    <t xml:space="preserve">1019 - Productos para el control de plagas y malas hierbas </t>
  </si>
  <si>
    <t>1110 - Minerales, minerales metálicos y metales</t>
  </si>
  <si>
    <t>1111 - Tierra y piedra</t>
  </si>
  <si>
    <t>1112 - Productos no comestibles de planta y silvicultura</t>
  </si>
  <si>
    <t>1113 - Productos animales no comestibles</t>
  </si>
  <si>
    <t>1114 - Chatarra y materiales de desecho</t>
  </si>
  <si>
    <t>1115 - Fibra, hilos e hilados</t>
  </si>
  <si>
    <t>1116 - Tejidos y materiales de cuero</t>
  </si>
  <si>
    <t>1117 - Aleaciones</t>
  </si>
  <si>
    <t>1118 - Óxido metálico</t>
  </si>
  <si>
    <t>1119 - Desechos metálicos y chatarra</t>
  </si>
  <si>
    <t>1213 - Materiales explosivos</t>
  </si>
  <si>
    <t>1214 - Elementos y gases</t>
  </si>
  <si>
    <t>1216 - Aditivos</t>
  </si>
  <si>
    <t>1217 - Colorantes</t>
  </si>
  <si>
    <t>1218 - Ceras y aceites</t>
  </si>
  <si>
    <t>1219 - Solventes</t>
  </si>
  <si>
    <t>1235 - Compuestos y mezclas</t>
  </si>
  <si>
    <t>1310 - Caucho y elastómeros</t>
  </si>
  <si>
    <t>1311 - Resinas y colofonias y otros materiales derivados de resina</t>
  </si>
  <si>
    <t>1410 - Materiales de papel</t>
  </si>
  <si>
    <t>1411 - Productos de papel</t>
  </si>
  <si>
    <t>1412 - Papel para uso industrial</t>
  </si>
  <si>
    <t>1510 - Combustibles</t>
  </si>
  <si>
    <t>1511 - Combustibles gaseosos y aditivos</t>
  </si>
  <si>
    <t>1512 - Lubricantes, aceites, grasas y anticorrosivos</t>
  </si>
  <si>
    <t>1513 - Combustible para reactores nucleares</t>
  </si>
  <si>
    <t>2010 - Maquinaria y equipo de minería y explotación de canteras</t>
  </si>
  <si>
    <t>2011 - Equipo de perforación y explotación de pozos</t>
  </si>
  <si>
    <t>2012 - Equipo para perforación y exploración para petróleo</t>
  </si>
  <si>
    <t>2013 - Materiales para operaciones y perforación de petróleo y gas</t>
  </si>
  <si>
    <t>2014 - Equipo de producción y operación de gas y petróleo</t>
  </si>
  <si>
    <t>2110 - Maquinaria y equipo para agricultura, silvicultura y paisaje</t>
  </si>
  <si>
    <t>2111 - Equipo de pesca y acuicultura</t>
  </si>
  <si>
    <t>2210 - Maquinaria y equipo pesado de construcción</t>
  </si>
  <si>
    <t>2310 - Maquinaria para la transformación de materias primas</t>
  </si>
  <si>
    <t>2311 - Maquinaria para transformación de petróleo</t>
  </si>
  <si>
    <t>2312 - Maquinaria y accesorios de textiles y tejidos</t>
  </si>
  <si>
    <t>2313 - Maquinaria y equipos lapidarios</t>
  </si>
  <si>
    <t>2314 - Maquinaria de reparación y accesorios para trabajar cuero</t>
  </si>
  <si>
    <t>2315 - Maquinaria, equipo y suministros de procesos industriales</t>
  </si>
  <si>
    <t>2316 - Máquinas, equipo y suministros para fundición</t>
  </si>
  <si>
    <t>2317 - Maquinaria, equipo y suministros para talleres</t>
  </si>
  <si>
    <t>2318 - Equipo industrial para alimentos y bebidas</t>
  </si>
  <si>
    <t>2319 - Mezcladores y sus partes y accesorios</t>
  </si>
  <si>
    <t>2320 - Equipamiento par transferencia de masa</t>
  </si>
  <si>
    <t>2321 - Maquinaria de fabricación electrónica, equipo y accesorios</t>
  </si>
  <si>
    <t>2322 - Equipo y maquinaria de procesamiento de pollos</t>
  </si>
  <si>
    <t>2323 - Equipo y maquinaria de procesamiento de madera y aserrado</t>
  </si>
  <si>
    <t>2410 - Maquinaria y equipo para manejo de materiales</t>
  </si>
  <si>
    <t>2411 - Recipientes y almacenamiento</t>
  </si>
  <si>
    <t>2412 - Materiales de envasado</t>
  </si>
  <si>
    <t>2413 - Refrigeración industrial</t>
  </si>
  <si>
    <t>2414 - Suministros de embalaje</t>
  </si>
  <si>
    <t>2510 - Vehículos de motor</t>
  </si>
  <si>
    <t>2511 - Transporte marítimo</t>
  </si>
  <si>
    <t>2512 - Maquinaria y equipo para ferrocarril y tranvías</t>
  </si>
  <si>
    <t>2513 - Aeronaves</t>
  </si>
  <si>
    <t>2515 - Cosmonaves</t>
  </si>
  <si>
    <t>2516 - Bicicletas no motorizadas</t>
  </si>
  <si>
    <t>2517 - Componentes y sistemas de transporte</t>
  </si>
  <si>
    <t xml:space="preserve">2518 - Carrocerías y remolques  </t>
  </si>
  <si>
    <t>2519 - Equipo para servicios de transporte</t>
  </si>
  <si>
    <t>2520 - Sistemas aeroespaciales y componentes y equipo</t>
  </si>
  <si>
    <t>2610 - Fuentes de energía</t>
  </si>
  <si>
    <t>2611 - Transmisión de baterías, generadores y energía cinética</t>
  </si>
  <si>
    <t>2612 - Alambres, cables o arneses</t>
  </si>
  <si>
    <t>2613 - Generación de energía</t>
  </si>
  <si>
    <t>2614 - Maquinaria y equipo para energía atómica o nuclear</t>
  </si>
  <si>
    <t>2711 - Herramientas de mano</t>
  </si>
  <si>
    <t>2712 - Maquinaria y equipo hidráulico</t>
  </si>
  <si>
    <t>2713 - Maquinaria y equipo neumático</t>
  </si>
  <si>
    <t>2714 - Herramientas especializadas de automoción</t>
  </si>
  <si>
    <t>3010 - Materiales estructurales: formas básicas</t>
  </si>
  <si>
    <t>3011 - Hormigón, cemento y yeso</t>
  </si>
  <si>
    <t>3012 - Carreteras y paisaje</t>
  </si>
  <si>
    <t>3013 - Productos de construcción estructurales</t>
  </si>
  <si>
    <t>3014 - Aislamiento</t>
  </si>
  <si>
    <t>3015 - Materiales para acabado de exteriores</t>
  </si>
  <si>
    <t>3016 - Materiales de acabado de interiores</t>
  </si>
  <si>
    <t>3017 - Puertas y ventanas y vidrio</t>
  </si>
  <si>
    <t>3018 - Instalaciones de baño</t>
  </si>
  <si>
    <t>3019 - Equipo de apoyo para Construcción y Mantenimiento</t>
  </si>
  <si>
    <t>3020 - Estructuras prefabricadas</t>
  </si>
  <si>
    <t>3022 - Estructuras Permanentes</t>
  </si>
  <si>
    <t>3110 - Piezas de fundición</t>
  </si>
  <si>
    <t>3111 - Extrusiones</t>
  </si>
  <si>
    <t>3112 - Piezas fundidas mecanizadas</t>
  </si>
  <si>
    <t>3113 - Forjaduras</t>
  </si>
  <si>
    <t>3114 - Molduras</t>
  </si>
  <si>
    <t>3115 - Cuerda y cadena y cable y alambre y correa</t>
  </si>
  <si>
    <t>3116 - Ferretería</t>
  </si>
  <si>
    <t>3117 - Cojinetes, casquillos, ruedas y engranajes</t>
  </si>
  <si>
    <t>3118 - Juntas obturadoras y sellos</t>
  </si>
  <si>
    <t>3119 - Materiales de molduración, pulido y alisado</t>
  </si>
  <si>
    <t>3120 - Adhesivos y selladores</t>
  </si>
  <si>
    <t>3121 - Pinturas y tapa poros y acabados</t>
  </si>
  <si>
    <t>3122 - Extractos de teñir y de curtir</t>
  </si>
  <si>
    <t>3123 - Materia prima en placas o barras labradas</t>
  </si>
  <si>
    <t>3124 - Óptica industrial</t>
  </si>
  <si>
    <t>3125 - Sistemas de control neumático, hidráulico o eléctrico</t>
  </si>
  <si>
    <t>3126 - Cubiertas, cajas y envolturas</t>
  </si>
  <si>
    <t>3127 - Piezas hechas a máquina</t>
  </si>
  <si>
    <t>3128 - Componentes de placa y estampados</t>
  </si>
  <si>
    <t>3129 - Estiramientos por presión labrados</t>
  </si>
  <si>
    <t>3130 - Forjas labradas</t>
  </si>
  <si>
    <t>3131 - Conjuntos de tubería fabricada</t>
  </si>
  <si>
    <t>3132 - Conjuntos fabricados de material en barras</t>
  </si>
  <si>
    <t>3133 - Conjuntos estructurales fabricados</t>
  </si>
  <si>
    <t>3134 - Conjuntos de placa fabricado</t>
  </si>
  <si>
    <t>3135 - Conjuntos de tubería fabricada</t>
  </si>
  <si>
    <t>3136 - Conjuntos de placa fabricados</t>
  </si>
  <si>
    <t>3137 - Refractarios</t>
  </si>
  <si>
    <t>3138 - Imanes y materiales magnéticos</t>
  </si>
  <si>
    <t>3210 - Circuitos impresos, circuitos integrados y micro ensamblajes</t>
  </si>
  <si>
    <t>3211 - Dispositivo semiconductor discreto</t>
  </si>
  <si>
    <t>3212 - Componentes pasivos discretos</t>
  </si>
  <si>
    <t>3213 - Piezas de componentes y hardware electrónicos y accesorios</t>
  </si>
  <si>
    <t>3214 - Dispositivos de tubo electrónico y accesorios</t>
  </si>
  <si>
    <t>3910 - Lámparas y bombillas y componentes para lámparas</t>
  </si>
  <si>
    <t>3911 - Iluminación, artefactos y accesorios</t>
  </si>
  <si>
    <t>3912 - Equipos, suministros y componentes eléctricos</t>
  </si>
  <si>
    <t>4010 - Calefacción, ventilación y circulación del aire</t>
  </si>
  <si>
    <t>4014 - Distribución de fluidos y gas</t>
  </si>
  <si>
    <t>4015 - Bombas y compresores industriales</t>
  </si>
  <si>
    <t>4016 - Filtrado y purificación industrial</t>
  </si>
  <si>
    <t>4110 - Equipo de laboratorio y científico</t>
  </si>
  <si>
    <t>4111 - Instrumentos de medida, observación y ensayo</t>
  </si>
  <si>
    <t>4112 - Suministros y accesorios de laboratorio</t>
  </si>
  <si>
    <t>4212 - Equipos y suministros veterinarios</t>
  </si>
  <si>
    <t>4213 - Telas y vestidos médicos</t>
  </si>
  <si>
    <t>4214 - Suministros y productos de tratamiento y cuidado del enfermo</t>
  </si>
  <si>
    <t>4215 - Equipos y suministros dentales</t>
  </si>
  <si>
    <t>4216 - Equipo de diálisis y suministros</t>
  </si>
  <si>
    <t>4217 - Productos para los servicios médicos de urgencias y campo</t>
  </si>
  <si>
    <t>4218 - Productos de examen y control del paciente</t>
  </si>
  <si>
    <t>4219 - Productos de facilidad médica</t>
  </si>
  <si>
    <t>4220 - Productos de hacer imágenes diagnósticas médicas y de medicina nuclear</t>
  </si>
  <si>
    <t>4221 - Ayuda para personas con desafíos físicos para vivir independiente</t>
  </si>
  <si>
    <t>4222 - Productos para administración intravenosa y arterial</t>
  </si>
  <si>
    <t>4223 - Nutrición clínica</t>
  </si>
  <si>
    <t>4224 - Productos medicinales de deportes y prostético y ortopédico</t>
  </si>
  <si>
    <t>4225 - Productos de rehabilitación y terapia ocupacional y física</t>
  </si>
  <si>
    <t>4226 - Equipo y suministros post mortem y funerarios</t>
  </si>
  <si>
    <t>4227 - Productos de resucitación y anestesia y respiratorio</t>
  </si>
  <si>
    <t>4228 - Productos para la esterilización médica</t>
  </si>
  <si>
    <t>4229 - Productos quirúrgicos</t>
  </si>
  <si>
    <t>4230 - Suministros para formación y estudios de medicina</t>
  </si>
  <si>
    <t>4231 - Productos para el cuidado de heridas</t>
  </si>
  <si>
    <t>4319 - Dispositivos de comunicaciones y accesorios</t>
  </si>
  <si>
    <t>4320 - Componentes para tecnología de la información, difusión o telecomunicaciones</t>
  </si>
  <si>
    <t>4321 - Equipo informático y accesorios</t>
  </si>
  <si>
    <t>4322 - Datos-voz, equipo de red multimedia, plataformas y accesorios</t>
  </si>
  <si>
    <t>4323 - Software</t>
  </si>
  <si>
    <t>4410 - Maquinaria, suministros y accesorios de oficina</t>
  </si>
  <si>
    <t>4411 - Accesorios de oficina y escritorio</t>
  </si>
  <si>
    <t>4412 - Suministros de oficina</t>
  </si>
  <si>
    <t>4510 - Equipo de imprenta y publicación</t>
  </si>
  <si>
    <t>4511 - Equipos de audio y video para presentación y composición</t>
  </si>
  <si>
    <t>4512 - Equipo de vídeo, filmación o fotografía</t>
  </si>
  <si>
    <t>4513 - Medios fotográficos y de grabación</t>
  </si>
  <si>
    <t>4514 - Suministros fotográficos para cine</t>
  </si>
  <si>
    <t>4610 - Armas ligeras y munición</t>
  </si>
  <si>
    <t>4611 - Armas de guerra convencionales</t>
  </si>
  <si>
    <t>4612 - Misiles</t>
  </si>
  <si>
    <t>4613 - Cohetes y subsistemas</t>
  </si>
  <si>
    <t>4614 - Lanzadores</t>
  </si>
  <si>
    <t>4615 - Orden Público</t>
  </si>
  <si>
    <t>4616 - Seguridad y control público</t>
  </si>
  <si>
    <t>4617 - Seguridad, vigilancia y detección</t>
  </si>
  <si>
    <t>4618 - Seguridad y protección personal</t>
  </si>
  <si>
    <t>4619 - Protección contra incendios</t>
  </si>
  <si>
    <t>4710 - Tratamiento, suministros y eliminación de agua y aguas residuales</t>
  </si>
  <si>
    <t>4711 - Equipo industrial de lavandería y limpieza en seco</t>
  </si>
  <si>
    <t>4712 - Equipo de limpieza</t>
  </si>
  <si>
    <t>4713 - Suministros de limpieza</t>
  </si>
  <si>
    <t>4810 - Equipos de servicios de alimentación para instituciones</t>
  </si>
  <si>
    <t>4811 - Máquinas expendedoras</t>
  </si>
  <si>
    <t>4812 - Equipo de Juego o de Apostar</t>
  </si>
  <si>
    <t>4910 - Coleccionables y condecoraciones</t>
  </si>
  <si>
    <t>4912 - Equipos y accesorios para acampada y exterior</t>
  </si>
  <si>
    <t>4913 - Equipos de pesca y caza</t>
  </si>
  <si>
    <t>4914 - Equipos para deportes acuáticos</t>
  </si>
  <si>
    <t>4915 - Equipos para deportes de invierno</t>
  </si>
  <si>
    <t>4916 - Equipos deportivos para campos y canchas</t>
  </si>
  <si>
    <t>4917 - Equipos de gimnasia y boxeo</t>
  </si>
  <si>
    <t>4918 - Juegos y equipo de tiro y mesa</t>
  </si>
  <si>
    <t>4920 - Equipo para entrenamiento físico</t>
  </si>
  <si>
    <t>4921 - Otros deportes</t>
  </si>
  <si>
    <t>4922 - Equipo de deporte y accesorios</t>
  </si>
  <si>
    <t>4924 - Equipo de recreo y parques infantiles y equipo y suministros de natación y de spa</t>
  </si>
  <si>
    <t>5010 - Frutas, verduras y frutos secos</t>
  </si>
  <si>
    <t>5011 - Productos de carne y aves de corral</t>
  </si>
  <si>
    <t>5012 - Pescados y mariscos</t>
  </si>
  <si>
    <t>5013 - Productos lácteos y huevos</t>
  </si>
  <si>
    <t>5015 - Aceites y grasas comestibles</t>
  </si>
  <si>
    <t>5016 - Chocolates, azúcares, edulcorantes y productos de confitería</t>
  </si>
  <si>
    <t>5017 - Condimentos y conservantes</t>
  </si>
  <si>
    <t>5018 - Productos de panadería</t>
  </si>
  <si>
    <t>5019 - Alimentos preparados y conservados</t>
  </si>
  <si>
    <t>5020 - Bebidas</t>
  </si>
  <si>
    <t>5021 - Tabaco y productos de fumar y substitutos</t>
  </si>
  <si>
    <t>5022 - Productos de Cereales y Legumbres</t>
  </si>
  <si>
    <t>5110 - Medicamentos antiinfecciosos</t>
  </si>
  <si>
    <t>5111 - Agentes antitumorales</t>
  </si>
  <si>
    <t>5112 - Medicamentos cardiovasculares</t>
  </si>
  <si>
    <t>5113 - Medicamentos hematólicos</t>
  </si>
  <si>
    <t>5114 - Medicamentos para el sistema nervioso central</t>
  </si>
  <si>
    <t>5115 - Medicamentos para el sistema nervioso autónomo</t>
  </si>
  <si>
    <t>5116 - Medicamentos que afectan al tracto respiratorio</t>
  </si>
  <si>
    <t>5117 - Medicamentos que afectan al sistema gastrointestinal</t>
  </si>
  <si>
    <t>5118 - Hormonas y antagonistas hormonales</t>
  </si>
  <si>
    <t>5119 - Agentes que afectan el agua y los electrolitos</t>
  </si>
  <si>
    <t>5120 - Medicamentos inmunomoduladores</t>
  </si>
  <si>
    <t>5121 - Categorías de medicamentos varios</t>
  </si>
  <si>
    <t>5124 - Fármacos que afectan a los oídos, los ojos, la nariz y la piel</t>
  </si>
  <si>
    <t>5125 - Suplementos alimenticios veterinarios</t>
  </si>
  <si>
    <t>5210 - Revestimientos de suelos</t>
  </si>
  <si>
    <t>5212 - Ropa de cama, mantelerías, paños de cocina y toallas</t>
  </si>
  <si>
    <t>5213 - Tratamientos de ventanas</t>
  </si>
  <si>
    <t>5214 - Aparatos electrodomésticos</t>
  </si>
  <si>
    <t>5215 - Utensilios de cocina domésticos</t>
  </si>
  <si>
    <t>5216 - Electrónica de consumo</t>
  </si>
  <si>
    <t>5217 - Tratamientos de pared doméstica</t>
  </si>
  <si>
    <t>5310 - Ropa</t>
  </si>
  <si>
    <t>5311 - Calzado</t>
  </si>
  <si>
    <t>5312 - Maletas, bolsos de mano, mochilas y estuches</t>
  </si>
  <si>
    <t>5313 - Artículos de tocador</t>
  </si>
  <si>
    <t>5314 - Fuentes y accesorios de costura</t>
  </si>
  <si>
    <t>5410 - Joyería</t>
  </si>
  <si>
    <t>5411 - Relojes</t>
  </si>
  <si>
    <t>5412 - Gemas</t>
  </si>
  <si>
    <t>5510 - Medios impresos</t>
  </si>
  <si>
    <t>5511 - Material electrónico de referencia</t>
  </si>
  <si>
    <t>5512 - Etiquetado y accesorios</t>
  </si>
  <si>
    <t>5610 - Muebles de alojamiento</t>
  </si>
  <si>
    <t>5611 - Muebles comerciales e industriales</t>
  </si>
  <si>
    <t>5612 - Mobiliario institucional, escolar y educativo y accesorios</t>
  </si>
  <si>
    <t>6010 - Materiales didácticos profesionales y de desarrollo y accesorios y suministros</t>
  </si>
  <si>
    <t>6011 - Decoraciones y suministros del aula</t>
  </si>
  <si>
    <t>6012 - Equipo de arte y manualidades, accesorios y suministros</t>
  </si>
  <si>
    <t>6013 - Instrumentos musicales, piezas y accesorios</t>
  </si>
  <si>
    <t>6014 - Juguetes y juegos</t>
  </si>
  <si>
    <t>7010 - Pesquerías y acuicultura</t>
  </si>
  <si>
    <t>7011 - Horticultura</t>
  </si>
  <si>
    <t>7012 - Servicios de ganadería</t>
  </si>
  <si>
    <t>7013 - Preparación, gestión y protección del terreno y del suelo</t>
  </si>
  <si>
    <t>7015 - Cultivos forestales</t>
  </si>
  <si>
    <t>7016 - Fauna y flora</t>
  </si>
  <si>
    <t>7017 - Desarrollo y vigilancia de recursos hidráulicos</t>
  </si>
  <si>
    <t>7110 - Servicios de minería</t>
  </si>
  <si>
    <t>7111 - Servicios de perforación y prospección petrolífera y de gas</t>
  </si>
  <si>
    <t>7112 - Servicios de mantenimiento y construcción de perforación de pozos</t>
  </si>
  <si>
    <t>7113 - Servicios de aumento de la extracción producción de gas y petróleo</t>
  </si>
  <si>
    <t>7114 - Servicios de restauración y recuperación de gas y aceite</t>
  </si>
  <si>
    <t>7115 - Servicios de procesar y gestión de datos del aceite y gas</t>
  </si>
  <si>
    <t>7116 - Servicios de gerencia del proyecto de aceite y gas del pozo</t>
  </si>
  <si>
    <t>7210 - Construcción de edificios, atención, mantenimiento y servicios de reparaciones</t>
  </si>
  <si>
    <t>7213 - Construcción general de edificios</t>
  </si>
  <si>
    <t>7310 - Industrias de plásticos y productos químicos</t>
  </si>
  <si>
    <t>7311 - Industrias de la madera y el papel</t>
  </si>
  <si>
    <t>7312 - Industrias del metal y de minerales</t>
  </si>
  <si>
    <t>7313 - Industrias de alimentos y bebidas</t>
  </si>
  <si>
    <t>7314 - Industrias de fibras, textiles y de tejidos</t>
  </si>
  <si>
    <t>7315 - Servicios de apoyo a la fabricación</t>
  </si>
  <si>
    <t>7316 - Fabricación de maquinaria y equipo de transporte</t>
  </si>
  <si>
    <t>7317 - Fabricación de productos eléctricos e instrumentos de precisión</t>
  </si>
  <si>
    <t>7318 - Servicios de labrado y procesado</t>
  </si>
  <si>
    <t>7610 - Servicios de descontaminación</t>
  </si>
  <si>
    <t>7611 - Servicios de limpieza y de consejería</t>
  </si>
  <si>
    <t>7612 - Eliminación y tratamiento de desechos</t>
  </si>
  <si>
    <t>7613 - Limpieza de residuos tóxicos y peligrosos</t>
  </si>
  <si>
    <t>7710 - Gestión medioambiental</t>
  </si>
  <si>
    <t>7711 - Protección medioambiental</t>
  </si>
  <si>
    <t>7712 - Seguimiento, control y rehabilitación de la contaminación</t>
  </si>
  <si>
    <t>7713 - Servicios de seguimiento, control o rehabilitación de contaminantes</t>
  </si>
  <si>
    <t>7810 - Transporte de correo y carga</t>
  </si>
  <si>
    <t>7811 - Transporte de pasajeros</t>
  </si>
  <si>
    <t>7812 - Manejo y embalaje de material</t>
  </si>
  <si>
    <t>7813 - Almacenaje</t>
  </si>
  <si>
    <t>7814 - Operaciones de transporte</t>
  </si>
  <si>
    <t>7818 - Servicios de mantenimiento o reparaciones de transportes</t>
  </si>
  <si>
    <t>8010 - Servicios de asesoría de gestión</t>
  </si>
  <si>
    <t>8011 - Servicios de recursos humanos</t>
  </si>
  <si>
    <t>8012 - Servicios legales</t>
  </si>
  <si>
    <t>8013 - Servicios inmobiliarios</t>
  </si>
  <si>
    <t>8014 - Comercialización y distribución</t>
  </si>
  <si>
    <t>8015 - Política comercial y servicios</t>
  </si>
  <si>
    <t>8016 - Servicios de administración de empresas</t>
  </si>
  <si>
    <t>8110 - Servicios profesionales de ingeniería</t>
  </si>
  <si>
    <t>8111 - Servicios informáticos</t>
  </si>
  <si>
    <t>8112 - Economía</t>
  </si>
  <si>
    <t>8113 - Estadística</t>
  </si>
  <si>
    <t>8114 - Tecnologías de fabricación</t>
  </si>
  <si>
    <t>8115 - Servicios de pedología</t>
  </si>
  <si>
    <t>8210 - Publicidad</t>
  </si>
  <si>
    <t>8211 - Escritura y traducciones</t>
  </si>
  <si>
    <t>8212 -  Servicios de reproducción</t>
  </si>
  <si>
    <t>8213 - Servicios fotográficos</t>
  </si>
  <si>
    <t>8214 - Diseño gráfico</t>
  </si>
  <si>
    <t>8215 - Artistas e intérpretes profesionales</t>
  </si>
  <si>
    <t>8310 - Servicios públicos</t>
  </si>
  <si>
    <t>8311 - Servicios de medios de telecomunicaciones</t>
  </si>
  <si>
    <t>8312 - Servicios de información</t>
  </si>
  <si>
    <t>8410 - Finanzas de desarrollo</t>
  </si>
  <si>
    <t>8411 - Contabilidad y auditorias</t>
  </si>
  <si>
    <t>8412 - Banca e inversiones</t>
  </si>
  <si>
    <t>8413 - Servicios de seguros y jubilación</t>
  </si>
  <si>
    <t>8414 - Agencias de crédito</t>
  </si>
  <si>
    <t>8510 - Servicios sanitarios integrales</t>
  </si>
  <si>
    <t>8511 - Prevención y control de enfermedades</t>
  </si>
  <si>
    <t>8512 -  Práctica médica</t>
  </si>
  <si>
    <t xml:space="preserve"> 8513 - Ciencia médica, investigación y experimentación</t>
  </si>
  <si>
    <t>8514 - Medicina alternativa y holística</t>
  </si>
  <si>
    <t>8515 - Servicios alimentarios y de nutrición</t>
  </si>
  <si>
    <t>8610 - Formación profesional</t>
  </si>
  <si>
    <t>8611 - Sistemas educativos alternativos</t>
  </si>
  <si>
    <t>8612 - Instituciones educativas</t>
  </si>
  <si>
    <t>8613 - Servicios educativos especializados</t>
  </si>
  <si>
    <t>8614 - Instalaciones educativas</t>
  </si>
  <si>
    <t>9010 - Restaurantes y catering (servicios de comidas y bebidas)</t>
  </si>
  <si>
    <t>9011 - Instalaciones hoteleras, alojamientos y centros de encuentros</t>
  </si>
  <si>
    <t>9012 - Facilitación de viajes</t>
  </si>
  <si>
    <t>9013 - Artes interpretativas</t>
  </si>
  <si>
    <t>9014 - Deportes comerciales</t>
  </si>
  <si>
    <t>9015 - Servicios de entretenimiento</t>
  </si>
  <si>
    <t>9110 - Aspecto personal</t>
  </si>
  <si>
    <t>9111 - Asistencia doméstica y personal</t>
  </si>
  <si>
    <t>9210 - Orden público y seguridad</t>
  </si>
  <si>
    <t>9211 - Servicios militares o defensa nacional</t>
  </si>
  <si>
    <t>9212 - Seguridad y protección personal</t>
  </si>
  <si>
    <t>9310 - Sistemas e instituciones políticas</t>
  </si>
  <si>
    <t>9311 - Condiciones sociopolíticas</t>
  </si>
  <si>
    <t>9312 - Relaciones internacionales</t>
  </si>
  <si>
    <t>9313 - Ayuda y asistencia humanitaria</t>
  </si>
  <si>
    <t>9314 - Servicios comunitarios y sociales</t>
  </si>
  <si>
    <t>9315 - Servicios de administración y financiación pública</t>
  </si>
  <si>
    <t>9316 - Tributación</t>
  </si>
  <si>
    <t>9317 - Política y regulación comercial</t>
  </si>
  <si>
    <t>9410 - Organizaciones laborales</t>
  </si>
  <si>
    <t>9411 - Organizaciones religiosas</t>
  </si>
  <si>
    <t>9412 - Clubes</t>
  </si>
  <si>
    <t>9413 - Organizaciones, asociaciones y movimientos cívicos</t>
  </si>
  <si>
    <t>COSTO TOTAL POR CÓDIGO DE CATÁLOGO DE BIENES Y SERVICIOS (CBS)</t>
  </si>
  <si>
    <t>DESCRIPCIÓN DE LA COMPRA O CONTRATACIÓN</t>
  </si>
  <si>
    <t>COSTO TOTAL UNITARIO</t>
  </si>
  <si>
    <t>COMPRAS DE COMBUSTIBLES</t>
  </si>
  <si>
    <t>GALON</t>
  </si>
  <si>
    <t>UNIDAD</t>
  </si>
  <si>
    <t>BOTELLAS DE AGUA</t>
  </si>
  <si>
    <t>BOTELLONES DE AGUA</t>
  </si>
  <si>
    <t>TE CALIENTE 25/1</t>
  </si>
  <si>
    <t>CAFÉ 20/1</t>
  </si>
  <si>
    <t>TE FRIO</t>
  </si>
  <si>
    <t>PN</t>
  </si>
  <si>
    <t>CREMORA</t>
  </si>
  <si>
    <t>AZUCAR 5 LIBRAS</t>
  </si>
  <si>
    <t>BONOS EMPLEADO DEL MES</t>
  </si>
  <si>
    <t>PAPEL 8 1/2 X11</t>
  </si>
  <si>
    <t>PAPEL 8 1/2 X 14</t>
  </si>
  <si>
    <t>PAPEL 8 1/2 X 17</t>
  </si>
  <si>
    <t>POST-IT  3 X3</t>
  </si>
  <si>
    <t>BOLIGRAFOS AZULES / LAPICEROS</t>
  </si>
  <si>
    <t>BOLIGRAFOS NEGROS / LAPICEROS</t>
  </si>
  <si>
    <t>LAPICES DE CARBON</t>
  </si>
  <si>
    <t>FOLDERS 8 1/2 X 11</t>
  </si>
  <si>
    <t>FOLDERS 8 1/2 X 11 DE COLORES</t>
  </si>
  <si>
    <t>CORRECTORES LIQUIDOS / LIQUID PAPER</t>
  </si>
  <si>
    <t>CINTA PARA MAQUINA SUMADORA</t>
  </si>
  <si>
    <t>CINTA ADHESIVA PARA DISPENSADOR</t>
  </si>
  <si>
    <t>CLIPS BILLETEROS PEQUEÑOS</t>
  </si>
  <si>
    <t>CLIPS BILLETEROS MEDIANOS</t>
  </si>
  <si>
    <t>CLIPS BILLETEROS GRANDES</t>
  </si>
  <si>
    <t>POST-IT BANDERITAS DE COLORES</t>
  </si>
  <si>
    <t>GANCHOS ACCOS</t>
  </si>
  <si>
    <t>PAPEL TIMBRADO A COLOR</t>
  </si>
  <si>
    <t>SOBRES MANILA 10 X 13</t>
  </si>
  <si>
    <t>SOBRES TIMBRADOS A COLOR</t>
  </si>
  <si>
    <t>LIBROS RECORD</t>
  </si>
  <si>
    <t>FOLDERS PENDAFLEX 8 1/2 X 13</t>
  </si>
  <si>
    <t>PERFORADORAS DE 2 HOYOS</t>
  </si>
  <si>
    <t>CORRECTORES LIQUIDOS VERDES</t>
  </si>
  <si>
    <t>RESALTADORES LUMINICOS</t>
  </si>
  <si>
    <t>MARCADORES NEGROS</t>
  </si>
  <si>
    <t>FELPAS NEGRAS</t>
  </si>
  <si>
    <t>FELPAS AZULES</t>
  </si>
  <si>
    <t>FELPAS ROJAS</t>
  </si>
  <si>
    <t>CD EN BLANCO CON CARATULAS</t>
  </si>
  <si>
    <t>DVD/CD</t>
  </si>
  <si>
    <t>DISPENSADORES DE CINTA ADHESIVA</t>
  </si>
  <si>
    <t>FOLDERS 8 1/2 X 13</t>
  </si>
  <si>
    <t>RECAMBIOS DE AGENDA DE ESCRITORIO</t>
  </si>
  <si>
    <t>GOMAS DE BORRAR DE LECHE</t>
  </si>
  <si>
    <t>HOJAS PROTECTORAS / TRANSPARENTE</t>
  </si>
  <si>
    <t>CARPETAS DE 3 ARGOLLAS 3 PULGADAS</t>
  </si>
  <si>
    <t>CARPETAS DE 3 ARGOLLAS 1 PULGADAS</t>
  </si>
  <si>
    <t>CARPETAS DE 2 PULGADA</t>
  </si>
  <si>
    <t>CARPETAS DE 1/2 PULGADA</t>
  </si>
  <si>
    <t>ETIQUETAS PARA FOLDERS O PARA CARPETAS</t>
  </si>
  <si>
    <t>LIBRETAS RAYADAS 8 1/2 X 11</t>
  </si>
  <si>
    <t>CAJAS TROQUELADAS ARCHIVADORAS</t>
  </si>
  <si>
    <t>GRAPAS PEQUEÑAS</t>
  </si>
  <si>
    <t>GRAPAS GRANDES</t>
  </si>
  <si>
    <t>CLIPS PEQUEÑOS</t>
  </si>
  <si>
    <t>CARPETAS / FOLDERS DE LA DGCP (INSTITUCIONALES)</t>
  </si>
  <si>
    <t>CLIPS GRANDES</t>
  </si>
  <si>
    <t>BOLIGRAFOS TIMBRADOS</t>
  </si>
  <si>
    <t xml:space="preserve">ETIQUETAS / LABELS PARA SOBRE </t>
  </si>
  <si>
    <t>LIBRETAS RAYADAS 8 1/2 X 5</t>
  </si>
  <si>
    <t>PAPEL TIMBRADO INTERNA B/N</t>
  </si>
  <si>
    <t>PERFORADORAS DE 3 HOYOS</t>
  </si>
  <si>
    <t>MURAL DE PARED TIPO CORCHO 30 X 40 PULG</t>
  </si>
  <si>
    <t>GRAPADORA</t>
  </si>
  <si>
    <t>CARTULINA DE HILO 81/2 x 11</t>
  </si>
  <si>
    <t>BANDEJAS PORTAPAPELES</t>
  </si>
  <si>
    <t xml:space="preserve">GOMITAS </t>
  </si>
  <si>
    <t>CHINCHETAS</t>
  </si>
  <si>
    <t>GRAPADORA GRANDE 100 PAGINAS</t>
  </si>
  <si>
    <t>PORTA CLIP</t>
  </si>
  <si>
    <t>SACA GRAPA</t>
  </si>
  <si>
    <t>SACAPUNTA ELECTRICO</t>
  </si>
  <si>
    <t>SEPARADORES ALFABETICOS P/CARPETAS</t>
  </si>
  <si>
    <t>SOBRE MANILA 8 1/2 x 11</t>
  </si>
  <si>
    <t>TIJERA</t>
  </si>
  <si>
    <t>UHU</t>
  </si>
  <si>
    <t>VARILLA PENDAFLEX</t>
  </si>
  <si>
    <t>SOBRES EN BLANCO</t>
  </si>
  <si>
    <t>ORGANIZADORES DE TARJETAS</t>
  </si>
  <si>
    <t>PORTA LAPICES</t>
  </si>
  <si>
    <t>SEPARADORES POR MES P/CARPETAS</t>
  </si>
  <si>
    <t>TAPE DOBLE CARA</t>
  </si>
  <si>
    <t>PAPEL CONSTRUCCION</t>
  </si>
  <si>
    <t>CARTULINAS DE COLORES</t>
  </si>
  <si>
    <t>GLOBOS DE DIFERENTES COLORES</t>
  </si>
  <si>
    <t>LETRERO DE FELIZ CUMPLEAÑOS</t>
  </si>
  <si>
    <t>PISTOLA DE SILICON</t>
  </si>
  <si>
    <t>ROLLO DE CINTA DE DIFERENTES COLORES</t>
  </si>
  <si>
    <t>PORTA NOMBRE</t>
  </si>
  <si>
    <t>MAQUINA DE ESCRIBIR</t>
  </si>
  <si>
    <t>FAX</t>
  </si>
  <si>
    <t>CALCULADORA</t>
  </si>
  <si>
    <t>BUZON</t>
  </si>
  <si>
    <t>MESAS ALTAS PARA EVENTOS</t>
  </si>
  <si>
    <t>ARCHIVOS</t>
  </si>
  <si>
    <t>SILLON EJECUTIVO</t>
  </si>
  <si>
    <t>PLAN ANUAL DE COMPRAS Y CONTRATACIONES AÑO 2013</t>
  </si>
  <si>
    <t>NOMBRE DE LA ENTIDAD: DIRECCION GENERAL DE COMPRAS Y CONTRATACIONES PUBLICAS</t>
  </si>
  <si>
    <t>U</t>
  </si>
  <si>
    <t>BANDITAS DE GOMA</t>
  </si>
  <si>
    <t>CAJAS</t>
  </si>
  <si>
    <t>CARPETAS DURAS 1" BLANCAS (Vinil)</t>
  </si>
  <si>
    <t>CARPETAS DURAS 2" BLANCAS (Vinil)</t>
  </si>
  <si>
    <t>CARPETAS DURAS 3" BLANCAS (Vinil)</t>
  </si>
  <si>
    <t>CD EN BLANCO CON CARATULA</t>
  </si>
  <si>
    <t>CERA P/ CONTAR</t>
  </si>
  <si>
    <t>ROLLO</t>
  </si>
  <si>
    <t>CINTA DE COLORES PARA DECORACION</t>
  </si>
  <si>
    <t>DISPENSADOR DE DESINFECTANTE (MANITAS LIMPIAS)</t>
  </si>
  <si>
    <t>CAJAS 10/1</t>
  </si>
  <si>
    <t>CAJA</t>
  </si>
  <si>
    <t>FOLDERS 8 1/2 X 11 COLOR  AZULES</t>
  </si>
  <si>
    <t>FOLDERS 8 1/2 X 11 COLOR  VERDE</t>
  </si>
  <si>
    <t>FOLDERS DE BOLSILLO COLOR CREMA SATINADO 8 1\2 X 11</t>
  </si>
  <si>
    <t>LABELS DE CODIGOS DE SEGURIDAD PARA LIBROS</t>
  </si>
  <si>
    <t xml:space="preserve">LABELS PARA FOLDERS </t>
  </si>
  <si>
    <t xml:space="preserve">LABELS PARA SOBRES </t>
  </si>
  <si>
    <t xml:space="preserve">LAPICEROS NEGROS </t>
  </si>
  <si>
    <t xml:space="preserve">LAPICEROS ROJOS </t>
  </si>
  <si>
    <t>RESMA</t>
  </si>
  <si>
    <t>PAPEL BOND 8 1/2 X 13</t>
  </si>
  <si>
    <t>PAPEL BOND 8 1/2 X 14</t>
  </si>
  <si>
    <t xml:space="preserve">PAPEL HILO BLANCO 8 1/2 X 11 </t>
  </si>
  <si>
    <t>PEGAMENTO EN BARRAS GRANDE</t>
  </si>
  <si>
    <t xml:space="preserve">PENDAFLEX 8 1/2 x 13 </t>
  </si>
  <si>
    <t>PENDAFLEX 8 1/2 X 14</t>
  </si>
  <si>
    <t>PORTA CLIPS</t>
  </si>
  <si>
    <t>PAQUETE 3/1</t>
  </si>
  <si>
    <t>REGLETAS</t>
  </si>
  <si>
    <t>SOBRES EN BLANCO No. 10</t>
  </si>
  <si>
    <t>SOBRES MANILA GRANDE 12X15</t>
  </si>
  <si>
    <t>SOBRES MANILA PEQUEÑOS 5 x 8</t>
  </si>
  <si>
    <t>SOBRES TIMBRADOS (TROQUELADO Y PEGADO)</t>
  </si>
  <si>
    <t>TONER RICOH 1130</t>
  </si>
  <si>
    <t>YOYO DE CARNETS</t>
  </si>
  <si>
    <t>EXHIBIDOR PARA REVISTAS Y BOLETINES</t>
  </si>
  <si>
    <t>SELLO INSTITUCIONAL REDONDO DEPARTAMENTOS</t>
  </si>
  <si>
    <t>TRITURADORA DE PAPEL</t>
  </si>
  <si>
    <t xml:space="preserve">ACEITE 40 </t>
  </si>
  <si>
    <t>GALONES</t>
  </si>
  <si>
    <t>ADQUISICIÓN DE COMBUSTIBLE</t>
  </si>
  <si>
    <t>TIKET</t>
  </si>
  <si>
    <t>SERVICIO</t>
  </si>
  <si>
    <t>SERVICIO MANTENIMIENTO FOTOCOPIADORA PEQUEÑA</t>
  </si>
  <si>
    <t>COMPUTADORAS AREA ADMINISTRATIVA</t>
  </si>
  <si>
    <t>MANTENIMIENTO DE UPS</t>
  </si>
  <si>
    <t>HANDSET</t>
  </si>
  <si>
    <t>BOARD PARA COMPUTADORAS</t>
  </si>
  <si>
    <t>CAMARA DE VIDEO PROFESIONAL</t>
  </si>
  <si>
    <t>BOCINAS PEQUEÑAS PARA AULAS</t>
  </si>
  <si>
    <t>ALQUILER CAJA SEGURIDAD BACKUP</t>
  </si>
  <si>
    <t>BASE METAL PARA DATASHOW</t>
  </si>
  <si>
    <t>CAJA DE CABLES DE RED CATEGORIA 6</t>
  </si>
  <si>
    <t>LICENCIA</t>
  </si>
  <si>
    <t>EQUIPO DE SONIDO PORTÁTIL</t>
  </si>
  <si>
    <t>ESCANER 25 PPM</t>
  </si>
  <si>
    <t>LICENCIA ACROBAT PRO</t>
  </si>
  <si>
    <t>MONITORES 19 PULGADAS</t>
  </si>
  <si>
    <t>REGULADOR DE VOLTAJE (IMPRESORA USO GENERAL)</t>
  </si>
  <si>
    <t>RENOVACIÓN DE MCAFEE WEB</t>
  </si>
  <si>
    <t>TECLADO USB</t>
  </si>
  <si>
    <t>TELÉFONOS IP</t>
  </si>
  <si>
    <t>TORRE ORGANIZADOR DE CD</t>
  </si>
  <si>
    <t>PANTALLA DE PROYECCION MOVIL</t>
  </si>
  <si>
    <t>MICROSCANER PARA RED DE DATOS</t>
  </si>
  <si>
    <t>CARGADOR DE BATERIA RECARGABLE</t>
  </si>
  <si>
    <t>AGUA EMBOTELLADA (BOTELLONES)</t>
  </si>
  <si>
    <t>BOTELLONES DE 5 GALONES</t>
  </si>
  <si>
    <t>AGUA EN BOTELLITAS DE 16 ONZAS  20/1</t>
  </si>
  <si>
    <t>PAQUETES 20/1</t>
  </si>
  <si>
    <t>AZUCAR REFINO EN PAQUE DE 5 LIBRA</t>
  </si>
  <si>
    <t>PAQUETES 5 LIBRAS</t>
  </si>
  <si>
    <t>BIZCOCHOS(6 LIBRAS)</t>
  </si>
  <si>
    <t>PAQUETE</t>
  </si>
  <si>
    <t>LECHE GRANULADA ( Ristora Top) PARA MAQUINA DE CAFÉ</t>
  </si>
  <si>
    <t>REFRESCOS</t>
  </si>
  <si>
    <t>SOBRES DE CAFÉ (Paquete de 12 Unidades)</t>
  </si>
  <si>
    <t>TÉ (SOBRESITOS CALIENTES)</t>
  </si>
  <si>
    <t>GORRAS SERIGRAFIADAS LOGO</t>
  </si>
  <si>
    <t>MEMORIAS USB TIMBRADAS</t>
  </si>
  <si>
    <t>ALFOMBRAS CON LOGO PARA ENTRADA</t>
  </si>
  <si>
    <t>AMBIENTADOR EN SPRAY DE 9 ONZAS</t>
  </si>
  <si>
    <t>BRILLO GORDO PARA FREGAR</t>
  </si>
  <si>
    <t>CEPILLOS DE LIMPIEZA</t>
  </si>
  <si>
    <t>LIBRAS</t>
  </si>
  <si>
    <t xml:space="preserve">FOSFOROS </t>
  </si>
  <si>
    <t>CAJITAS</t>
  </si>
  <si>
    <t>GUANTES DE LATEX</t>
  </si>
  <si>
    <t>LIMPIADOR DE CRISTALES (GALON)</t>
  </si>
  <si>
    <t>PANTALLA DE PROYECCION 101 PULGADAS ELECTRICAS</t>
  </si>
  <si>
    <t>PAQUETE DE REMOVEDORES 200/1 O PAJILLAS DE BEBER</t>
  </si>
  <si>
    <t>PAQUETE DE VASOS DE CARTON PARA MAQUINA DE CAFE</t>
  </si>
  <si>
    <t>SERVICIOS DE LAVANDERIA DE MANTELES DE LA INSTITUCION</t>
  </si>
  <si>
    <t>UNIDAD DE MANT.</t>
  </si>
  <si>
    <t>VASOS DE 10 ONZAS (PAQUETE DE 50)</t>
  </si>
  <si>
    <t>VASOS DE 7 ONZAS (PAQUETE DE 50)</t>
  </si>
  <si>
    <t>COPAS PARA VINO</t>
  </si>
  <si>
    <t>CARPETAS INSTITUCIONALES</t>
  </si>
  <si>
    <t>LÁPICES DE CARBÓN SERIGRAFIADOS</t>
  </si>
  <si>
    <t>UNIDADES</t>
  </si>
  <si>
    <t>TARJETA PAN DE ORO TAMAÑO 4X5</t>
  </si>
  <si>
    <t>PUBLICIDAD EN PORTALES WEB (REDES SOCIALES)</t>
  </si>
  <si>
    <t>POTE</t>
  </si>
  <si>
    <t>MODULO DE IDEA INTERNACIONAL DOS PICADERA POR DIA/ CON UNA DURACION DE 5 DIAS</t>
  </si>
  <si>
    <t xml:space="preserve">LIBROS DE TEXTO </t>
  </si>
  <si>
    <t>COMPRESORES AIRE ACONDICIONADO</t>
  </si>
  <si>
    <t>CONTRATACION DE CORRECTOR ORTOESTILISTICOS</t>
  </si>
  <si>
    <t>CONTRATO</t>
  </si>
  <si>
    <t>CONTRATO MANTENIMIENTO PLANTA ELECTRICA</t>
  </si>
  <si>
    <t>CONTRATO MANTENIMIENTO Y REPARACIÓN DE ACONDICIONADORES DE AIRE</t>
  </si>
  <si>
    <t>NOTARIZACION DE CONTRATOS Y ACUERDOS</t>
  </si>
  <si>
    <t>SEGURO EQUIPO INFORMATICO</t>
  </si>
  <si>
    <t>MANTELES RECTANGULARES GRANDES</t>
  </si>
  <si>
    <t>MANTELES REDONDOS BLANCOS</t>
  </si>
  <si>
    <t>MANTELES REDONDOS VERDES</t>
  </si>
  <si>
    <t>ÁRBOL DE NAVIDAD ( PARA LA INSTITUCIÓN)</t>
  </si>
  <si>
    <t>TENEDORES PARA PICADERAS</t>
  </si>
  <si>
    <t>VELAS DE SILICÓN</t>
  </si>
  <si>
    <t>PUBLICIDAD PERIODICO CONCURSOS</t>
  </si>
  <si>
    <t>BONOS SECRETARIAS</t>
  </si>
  <si>
    <t>BONOS PREMIACIÓN NAVIDEÑA</t>
  </si>
  <si>
    <t>BONOS NAVIDAD</t>
  </si>
  <si>
    <t>BONOS CUMPLEAÑOS</t>
  </si>
  <si>
    <t>OBSEQUIOS PARA LAS MADRES</t>
  </si>
  <si>
    <t>OBSEQUIOS PARA LOS PADRES</t>
  </si>
  <si>
    <t>UNIFORMES</t>
  </si>
  <si>
    <t>MENTOL</t>
  </si>
  <si>
    <t>FRASCO</t>
  </si>
  <si>
    <t>AGUA OXIGENADA</t>
  </si>
  <si>
    <t>POMADA PARA QUEMADURAS</t>
  </si>
  <si>
    <t>OBSEQUIOS PARA LA JORNADA SECRETARIAL 2016</t>
  </si>
  <si>
    <t>TERMOMETROS</t>
  </si>
  <si>
    <t>UD</t>
  </si>
  <si>
    <t>SOLUCION CLORURO DE SODIO 0.9% FRASCO 1000 ML</t>
  </si>
  <si>
    <t>SOLUCION DEXTROSA 5% + CLORURO DE SODIO 0.33% FRASCO 1000 ML</t>
  </si>
  <si>
    <t>SOLUCION DEXTROSA 5% + CLORURO DE SODIO 0.9% FRASCO 1000 ML</t>
  </si>
  <si>
    <t>SOLUCION DEXTROSA EN RINGER FRASCO 1000 ML</t>
  </si>
  <si>
    <t>SOLUCION RINGER CON LACTATO FRASCO 1000 ML</t>
  </si>
  <si>
    <t>SALBUTAMOL JARABE FRASCO 120 ML</t>
  </si>
  <si>
    <t>OFRENDA FLORAL</t>
  </si>
  <si>
    <t>OTOSCOPIO</t>
  </si>
  <si>
    <t>NEBULIZADOR</t>
  </si>
  <si>
    <t>NEUMATICOS PARA VEHICULOS</t>
  </si>
  <si>
    <t>MASCARILLAS DE OXIGENOS</t>
  </si>
  <si>
    <t>MASCARILLA PARA NEUBOLIZAR (ADULTO)</t>
  </si>
  <si>
    <t>LORATADINA JARABE FRASCO 90 ML</t>
  </si>
  <si>
    <t>LORATADINA TABLETA 10 MG</t>
  </si>
  <si>
    <t>GASA PRECORTADA 4*4 SOBRE</t>
  </si>
  <si>
    <t>FAMOTIDINA TABLETA 20 MG</t>
  </si>
  <si>
    <t>DIFENHIDRAMINA TABLETA 25 MG</t>
  </si>
  <si>
    <t xml:space="preserve">ALCOHOL </t>
  </si>
  <si>
    <t>AMOXICILINA SUSPENSION FRASCO 120 ML</t>
  </si>
  <si>
    <t>AMPICILINA CAPSULA 500 MG</t>
  </si>
  <si>
    <t>ANTIGRIPAL JARABE FRASCO 120 ML</t>
  </si>
  <si>
    <t>ATROPINA AMPOLLA 1 MG/1ML</t>
  </si>
  <si>
    <t>BAJA LENGUAS</t>
  </si>
  <si>
    <t>BATAS</t>
  </si>
  <si>
    <t>ASESORIA PARA LA ORGANIZACION DE ARCHIVO DE LA INSTITUCION</t>
  </si>
  <si>
    <t>VEHÍCULO DE MOTOR 4X4</t>
  </si>
  <si>
    <t>MÓDULOS DE OFICINA</t>
  </si>
  <si>
    <t>PORTA SACOS</t>
  </si>
  <si>
    <t>SILLA EJECUTIVAS</t>
  </si>
  <si>
    <t>MURAL DE PARED</t>
  </si>
  <si>
    <t xml:space="preserve">LIBRERO DE DOS (2) TRAMOS CON GAVETAS BAJAS </t>
  </si>
  <si>
    <t>BONO PARA LAS MADRES</t>
  </si>
  <si>
    <t>BONO PARA LOS PADRES</t>
  </si>
  <si>
    <t>BANCO DE ALTURA</t>
  </si>
  <si>
    <t xml:space="preserve">BATERIAS PARA VEHICULOS </t>
  </si>
  <si>
    <t>CAMIONETA INSTITUCIONAL DOBLE CABINA</t>
  </si>
  <si>
    <t>PÓDIUM PEQUEÑO (ACTIVIDADES FUERA DE LA INSTITUCIÓN)</t>
  </si>
  <si>
    <t>ARMAZÓN DE ARCHIVO</t>
  </si>
  <si>
    <t>STAND PORTATIL ACTIVIDADES</t>
  </si>
  <si>
    <t>WALKIE TALKIES</t>
  </si>
  <si>
    <t>SILLAS MESA REUNIÓN</t>
  </si>
  <si>
    <t>CINTA TRICOLOR (ROLLO)</t>
  </si>
  <si>
    <t>TANQUE DE OXIGENO PEQUEÑO</t>
  </si>
  <si>
    <t>PISTOLA DE SILICONE</t>
  </si>
  <si>
    <t>MANTENIMIENTO DE VEHICULO</t>
  </si>
  <si>
    <t>LETRERO FELIZ CUMPLEANOS</t>
  </si>
  <si>
    <t>GLOBOS LARGOS TIPO LAPIZ VARIOS COLORES</t>
  </si>
  <si>
    <t xml:space="preserve">EXTENCION ELECTRICA DE 100 PIES </t>
  </si>
  <si>
    <t>EXTENCIONES ELECTRICAS 50 PIES</t>
  </si>
  <si>
    <t>EXTINTOR PARA EQUIPOS INFORMATICOS</t>
  </si>
  <si>
    <t>BOMBA PARA INFLAR GLOBOS MANUAL</t>
  </si>
  <si>
    <t>CINTA ADHESIVA GRIS  DE 10 YARDAS</t>
  </si>
  <si>
    <t>CINTA ADHESIVA TRANSPARENTE PARA DISPENSADOR DE 3/4.</t>
  </si>
  <si>
    <t>CINTA ADHESIVA TRANSPARENTE GRANDE DE ''2 X 100'', SIN BOLITAS DE AIRE.</t>
  </si>
  <si>
    <t>CAJAS  10/1</t>
  </si>
  <si>
    <t>CAJAS 12/1</t>
  </si>
  <si>
    <t>CAJAS  12/1</t>
  </si>
  <si>
    <t>CLIPS GRANDES #2 , 100 CLIPS METALICOS, 50mm</t>
  </si>
  <si>
    <t>CLIPS MARIPOSA 1/2 "   15 mm  SUJETA 225 HOJAS, COLOR NEGRO</t>
  </si>
  <si>
    <t>CLIPS MARIPOSA 1 "  25mm COLOR NEGRO</t>
  </si>
  <si>
    <t>CLIPS MARIPOSA 1/4 "   COLOR NEGRO</t>
  </si>
  <si>
    <t>CHINCHETAS PLÁSTICAS DE COLORES PARA MURAL  9 MM</t>
  </si>
  <si>
    <t>CAJAS 100/1</t>
  </si>
  <si>
    <t xml:space="preserve">CLIPS PEQUEÑOS  #1, 33 mm,  100 CLIPS METÁLICOS </t>
  </si>
  <si>
    <t xml:space="preserve">CORRECTOR LÍQUIDO (Tipo Lápiz)  </t>
  </si>
  <si>
    <t>DISPENSADOR PARA CINTA ADHESIVA DE 3/4¨, TAMAÑO 15CM Y 3MM (6 INCH ) DE LARGO Y 6CM Y 5 CM DE ALTO</t>
  </si>
  <si>
    <t>DVD EN BLANCO, CON CARATULA</t>
  </si>
  <si>
    <t>CAJA  100/1</t>
  </si>
  <si>
    <t>CAJAS   100/1</t>
  </si>
  <si>
    <t xml:space="preserve">FOLDERS 8 1/2 X 13  COLOR CREMA </t>
  </si>
  <si>
    <t>FOLDERS 8 1/2 X 11, COLOR CREMA</t>
  </si>
  <si>
    <t>FOLDER 8 1/2 x 14, COLOR CREMA</t>
  </si>
  <si>
    <t>CAJAS  100/1</t>
  </si>
  <si>
    <t>GANCHOS/BROCHES PARA ARCHIVOS 2-3/4´´, 50 BROCHES CADA UNO</t>
  </si>
  <si>
    <t>GOMA BLANCA PARA BORRAR DE LECHE</t>
  </si>
  <si>
    <t>GRAPADORAS DE ESCRITORIO MINIMO DE 15 A 20 PAGINAS</t>
  </si>
  <si>
    <t xml:space="preserve">GRAPADORAS  GRANDE , COLOR NEGRO, TAMAÑO DE GRAPAS :1/4, 1/2, 3/8, 5/8, 13/16CAPACIDAD DE GRAPADO : 210 PAGINAS MINIMAS, CUERPO DE METAL, CON ALTURA 4.6´´ X 3.6´´ DE ANCHO.  </t>
  </si>
  <si>
    <t>GRAPAS DE 1/4 H.D. BOSTITCH(C/1000) 2 A 30 HOJAS DE PAPEL.</t>
  </si>
  <si>
    <t>GRAPAS DE 5/8 H.D. BOSTITCH(C/1000), 15MM CAPACIDAD DE ENGRAPADO HASTA 130 HOJAS DE PAPEL.</t>
  </si>
  <si>
    <t>CAJAS 5000/1</t>
  </si>
  <si>
    <t>GRAPAS DE 1/2 H.D. BOSTITCH (C/1000), 12MM CAPACIDAD DE ENGRAPADO 55 A 85 HOJAS DE PAPEL.</t>
  </si>
  <si>
    <t>CAJAS 1000/1</t>
  </si>
  <si>
    <t>CAJAS  1000/1</t>
  </si>
  <si>
    <t>GRAPAS ESTÁNDAR PARA GRAPADORA DE ESCRITORIO, 26/6 LARGO DE LAS PATAS DE 6 A 6.35 MM, CAPACIDAD DE ENGRAPAR DE 20 A 25 HOJAS DE PAPEL</t>
  </si>
  <si>
    <t>CAJA  3000/1</t>
  </si>
  <si>
    <t>LABEL PARA LIBROS 1 X 25/2</t>
  </si>
  <si>
    <t>LABELS PARA CD, CONTENIDO DE HOJAS EN CAJA, 40/1, CONTIENE 2 LABELS POR HOJAS.</t>
  </si>
  <si>
    <t>CAJAS   40 HOJAS EN 1</t>
  </si>
  <si>
    <t>LAPICEROS AZULES , PUNTA MEDIANA, TAMAÑO 1.0 mm</t>
  </si>
  <si>
    <t>LAPICES DE CARBON CON BORRA DE LECHE # 2</t>
  </si>
  <si>
    <t>LIBRO RECORD 500 PAGINAS</t>
  </si>
  <si>
    <t xml:space="preserve">MARCADORES </t>
  </si>
  <si>
    <t>CAJAS  (100 hojas en 1)</t>
  </si>
  <si>
    <t xml:space="preserve">PAPEL CARBÓN  AZUL, Medida 8 1/2 X 11 (21.6 cm x 28). </t>
  </si>
  <si>
    <t>RESMA   500/1</t>
  </si>
  <si>
    <t>CAJAS  25/1</t>
  </si>
  <si>
    <t>CAJAS 25/1</t>
  </si>
  <si>
    <t>PERFORADORA DE DOS HOYOS , CAPACIDAD PARA 30 HOJAS, ABRE DOS HUECOS DE 7MM DE DIAMETRO, BANDEJA REMOVIBLE, REGLA MOVIL PARA CENTRAR DOCUMENTOS.</t>
  </si>
  <si>
    <t>PERFORADORA DE TRES HOYOS, MEDIDA 10'' DE LARGO Y 5 '' DE ANCHO, CAPACIDAD DE PERFORAR 32 A 40 HOJAS, 20 LBS, BANDEJA MOVIBLE</t>
  </si>
  <si>
    <t>PORTA LÁPIZ PLÁSTICO AHUMADO, TAMAÑO 120 X 120 mm, CON SEIS DIVISIONES</t>
  </si>
  <si>
    <t>PORTA TARJETA EN ACRÍLICO TRANSPARENTE MEDIDA 5.8 X 8.5 CM.</t>
  </si>
  <si>
    <t xml:space="preserve">POST IT (NOTAS ADHESIVAS) (3IN X 3IN)TAMAÑO 7.62cm x 7.62 cm, AMARILLO, 75 A 100 HOJAS POR UNIDAD. </t>
  </si>
  <si>
    <t xml:space="preserve">PROTECTORES PLÁSTICOS DE HOJAS, 8 1/2 X 11. </t>
  </si>
  <si>
    <t>REGLAS TRANSPARENTES DE ESCRITORIOS DE 30 cm y 12 PULGADAS</t>
  </si>
  <si>
    <t>CINTA ADHESIVA 1/2 X 72 PULGADA</t>
  </si>
  <si>
    <t>SACA GRAPAS  METÁLICO Y MÁNGO PLÁSTICO NEGRO, MEDIDA 5.8 X 4.6 X 4, PESO: 50 GRAMOS</t>
  </si>
  <si>
    <t>CINTA ADHESIVA DOBLE CARA DE 1 PULGADA</t>
  </si>
  <si>
    <t>SACAPUNTAS ELÉCTRICO, AFILADORA DE 120 VÓLTIOS, 60 Hz DE 2.0 AMPERES, BLANCO Y NEGRO.</t>
  </si>
  <si>
    <t xml:space="preserve">SEPARADORES INSERTABLE PARA CARPETAS DE ANILLOS , MEDIDA : 8 1/2 X 11, (21.59cm x 27.94 cm) </t>
  </si>
  <si>
    <t>TIJERAS No. 7 CON MANGO NEGRO  PARA OFICINA</t>
  </si>
  <si>
    <t>TONER P/ IMPRESORA LASERJET CP 1515N (CB542A AMARILLO), ORIGINAL, RENDIMIENTO DE APROX. 1,400 PÁGINAS.</t>
  </si>
  <si>
    <t>TONER ORIGINAL P/ IMPRESORA LASERJET CP 1515N (CB543A MAGENTA) , RENDIMIENTO DE APROX. 1,400 PÁGINAS.</t>
  </si>
  <si>
    <t>TONER ORIGINAL,  P/IMPRESORA LASERJET CP 1515N  (CB541A CIAN) RENDIMIENTO DE APROX. 1,400 PÁGINAS.</t>
  </si>
  <si>
    <t>TONER ORIGINAL P/IMPRESORA LASERJET CP 1515N (CB540A NEGRO) RENDIMIENTO DE APROX. 1,400 PÁGINAS.</t>
  </si>
  <si>
    <t xml:space="preserve">TONER ORIGINAL PARA FOTOCOPIADORA GRANDE RICOH 6110 D, COLOR NEGRO  </t>
  </si>
  <si>
    <t>TÓNER PARA IMPRESORA MULTIFUNCIONAL RICOH MP C3503/ (841813) NEGRO, ORIGINAL</t>
  </si>
  <si>
    <t>TÓNER PARA IMPRESORA MULTIFUNCIONAL MP C3503 (841814) AMARILLO, ORIGINAL</t>
  </si>
  <si>
    <t>TÓNER PARA IMPRESORA MULTIFUNCIONAL MP C3503 (841815) ROSADO, ORIGINAL</t>
  </si>
  <si>
    <t>TÓNER  PARA IMPRESORA MULTIFUNCIONALMP C3503 (841816) AZUL, ORIGINAL.</t>
  </si>
  <si>
    <t>CARAMELO PARA MAQUINA DE CAFE</t>
  </si>
  <si>
    <t>CHOCOLATE EN POLVO PARA MAQUINA DE CAFE</t>
  </si>
  <si>
    <t>CAFÉ GRANULADO PARA MAQUINA DE CAFE</t>
  </si>
  <si>
    <t>ENDULZANTE/ AZUCAR DE 1000/5 GRAMOS</t>
  </si>
  <si>
    <t>CAJA 6/1</t>
  </si>
  <si>
    <t>ALMUERZO EMPLEADOS QUE LABORAN FUERA DE HORARIO NORMAL</t>
  </si>
  <si>
    <t>CUBETAS DE AGUA DE 4 A 5 GALONES, PLASTICO DURO RESISTENTE, VARIOS COLORES</t>
  </si>
  <si>
    <t>DETERGENTE EN POLVO DE 900 GRAMOS</t>
  </si>
  <si>
    <t>ESCOBAS #32, HECHA DE NYLON, CON PALO</t>
  </si>
  <si>
    <t>DESINFECTANTE EN GALON DE 126 ONZAS, VARIOS AROMAS</t>
  </si>
  <si>
    <t>PEGAMENTO LIQUIDO SILICONE</t>
  </si>
  <si>
    <t>ESTUDIO MICROBIOLÓGICO PRE-FUMIGACION Y POST-FUMIGACION</t>
  </si>
  <si>
    <t>BRILLOS PARA FREGAR  900 GRAMOS</t>
  </si>
  <si>
    <t>CLORO EN GALON, 128 OZ./3.8</t>
  </si>
  <si>
    <t>GUANTES PLASTICOS DE LIMPIEZA 2/1</t>
  </si>
  <si>
    <t>LIMPIADOR DE CERAMICAS (GALON)   126 ONZS</t>
  </si>
  <si>
    <t>JABON LIQUIDO PARA LAS MANOS EN GALON  126 ONZS</t>
  </si>
  <si>
    <t>PINESPUMA, DE 20 ONZAS</t>
  </si>
  <si>
    <t>VASOS DE CAFÉ DE 3 ONZAS  (PAQUETES DE 100 )</t>
  </si>
  <si>
    <t>SUAPERS DE ALGODÓN BLANCO CON PALO #32</t>
  </si>
  <si>
    <t>ACETAMINOFEN TABLETA 100/1</t>
  </si>
  <si>
    <t>ANTIGRIPAL TABLETA  25/1</t>
  </si>
  <si>
    <t>CURITAS  100/1</t>
  </si>
  <si>
    <t>DESINFLAMATORIOS de 50</t>
  </si>
  <si>
    <t>DICLOFENAC TABLETA 100</t>
  </si>
  <si>
    <t>PONSTAN TABLETA  100</t>
  </si>
  <si>
    <t xml:space="preserve">  AMOXICILINA CAPSULA 500 MG 100/1</t>
  </si>
  <si>
    <t>GALONES (1440)</t>
  </si>
  <si>
    <t>SILLA SECRETARIALES, CON BRAZOS, TAPIZADO EN TELA, COLOR AZUL, CON GARANTÍA</t>
  </si>
  <si>
    <t>CARTULINA DE COLORES</t>
  </si>
  <si>
    <t xml:space="preserve">ARCHIVO DE 5 GAVETAS CREMA, </t>
  </si>
  <si>
    <t>ESTACIONES GERENCIALES SEMI PRIVADAS, CON ARCHIVO PEQUEÑO Y GABINETE AÉREO.</t>
  </si>
  <si>
    <t>FUROXEMIDA TABLETAS DE 40 MILIGRAMOS</t>
  </si>
  <si>
    <t xml:space="preserve">GRAPAS DE 3/8 H.D. BOSTITCH(C/1000), </t>
  </si>
  <si>
    <t>LIMPIADOR DE PIZARRA</t>
  </si>
  <si>
    <t>ESPIRALES PARA ENCUADERNACION 10MM (3/8´´), 19 ANILLOS, CAPACIDAD DE 36 A 50 HOJAS</t>
  </si>
  <si>
    <t>ESPIRALES PARA ENCUADERNACION 8MM, (5/16´´), 19 ANILLOS, CAPACIDAD DE 21 A 35 HOJAS</t>
  </si>
  <si>
    <t>CAJAS 50/1</t>
  </si>
  <si>
    <t>PAPEL DE SUMADORA, BLANCO ''2 1/4''', TIPO DE PAPEL BOND , 40 M DE LARGO, ANCHO DE ROLLO 57 mm</t>
  </si>
  <si>
    <t>SOBRE MANILA 8 1/2 X 11 (9 X 12)</t>
  </si>
  <si>
    <t xml:space="preserve">MEMORIA DE 32 GB </t>
  </si>
  <si>
    <t xml:space="preserve">ESPONJAS PARA FREGAR </t>
  </si>
  <si>
    <t>MASCARILLAS ABDICK 9800/9900</t>
  </si>
  <si>
    <t>METERING ROLLER CLEANER</t>
  </si>
  <si>
    <t>PAPEL CASCARA DE HUEVO TAMAÑO 22 X 34</t>
  </si>
  <si>
    <t>CARTULINA OPALINA 26 X 40</t>
  </si>
  <si>
    <t>PLANCHA CTP 15 X 20</t>
  </si>
  <si>
    <t>JUEGOS 4/1</t>
  </si>
  <si>
    <t>SOLUCION FUENTE</t>
  </si>
  <si>
    <t>SOLUCION FUENTE LIBERTY</t>
  </si>
  <si>
    <t>SUSTITUTO DE ALCOHOL</t>
  </si>
  <si>
    <t>TINTA AMARILLA BASE ACEITE</t>
  </si>
  <si>
    <t>LATA 1 KILO</t>
  </si>
  <si>
    <t>TINTA AZUL REFLEX  BASE ACEITE</t>
  </si>
  <si>
    <t>TINTA CIAN BASE ACEITE</t>
  </si>
  <si>
    <t>TINTA MAGENTA BASE ACEITE</t>
  </si>
  <si>
    <t>TINTA WARM RED BASE DE ACEITE</t>
  </si>
  <si>
    <t>HAND CLEANER</t>
  </si>
  <si>
    <t>TARRO</t>
  </si>
  <si>
    <t>CORRECTOR DE NEGATIVOS (OPAQUE ROJO TIPO LAPIZ)</t>
  </si>
  <si>
    <t>CONO DE ALAMBRE DULCE PARA GRAPADO FINO Y GRUESO</t>
  </si>
  <si>
    <t>COLA ROJA PARA PEGAR</t>
  </si>
  <si>
    <t>COLA PARA PEGAR</t>
  </si>
  <si>
    <t>CARTULINA EN HILO 26 X 40</t>
  </si>
  <si>
    <t>RESMAS</t>
  </si>
  <si>
    <t xml:space="preserve">ROTAFOLIOS METALICOS </t>
  </si>
  <si>
    <t>PINTURA RETARDANTE DE FUEGO</t>
  </si>
  <si>
    <t>PAPEL SATINADO CALIBRE  80 CON BRILLO, TAMAÑO 26 X 40</t>
  </si>
  <si>
    <t>PAPEL SATINADO  CALIBRE 120 MATE, TAMAÑO 26 X 40</t>
  </si>
  <si>
    <t>PAPEL SATINADO CALIBRE 100 CON BRILLO, TAMAÑO 26 X 40</t>
  </si>
  <si>
    <t>SACA PUNTA MANUAL METAL</t>
  </si>
  <si>
    <t>DESINFECTANTE EN SPRAY 19 ONZAS, ELIMINA EL 99% DE BACTERIA</t>
  </si>
  <si>
    <t>CABLES HDMI (DATASHOW AULAS) DE 100 PIES</t>
  </si>
  <si>
    <t>BANDEJAS PEQUEÑAS TAPAR COPAS</t>
  </si>
  <si>
    <t>PARES</t>
  </si>
  <si>
    <t>ADORNOS PARA EL ÁRBOL DE NAVIDAD VARIOS</t>
  </si>
  <si>
    <t>IBUPROFEN TABLETA 600</t>
  </si>
  <si>
    <t>RANITIDINA TABLETA 300</t>
  </si>
  <si>
    <t>OMEPRAZOL TABLETA 40</t>
  </si>
  <si>
    <t>CAJA 100/1</t>
  </si>
  <si>
    <t>CAJA 200/1</t>
  </si>
  <si>
    <t>SALBUTAMOL SOLUCION PARA NEBULIZAR FRASCOO 10 ML</t>
  </si>
  <si>
    <t>CAJA/100</t>
  </si>
  <si>
    <t xml:space="preserve">FOLDERS 8 1/2 X 11 COLOR </t>
  </si>
  <si>
    <t>PAPEL BOND 20 TAMAÑO 8 1/2 X11</t>
  </si>
  <si>
    <t>PUNTEROS LASER</t>
  </si>
  <si>
    <t xml:space="preserve">CONSULTORIA PARA DISEÑO DE AULA MODELO </t>
  </si>
  <si>
    <t xml:space="preserve">PIZARRAS BLANCAS </t>
  </si>
  <si>
    <t>BANDEJA P/ ESCRITORIO  EN METAL (Juego de tres)</t>
  </si>
  <si>
    <t>BANDEJA P/ ESCRITORIO PLASTICAS (Juego de tres)</t>
  </si>
  <si>
    <t xml:space="preserve">FELPAS AZUL, MICRO PUNTA 0.5 </t>
  </si>
  <si>
    <t xml:space="preserve">FELPAS ROJAS, MICRO PUNTA 0.5 </t>
  </si>
  <si>
    <t xml:space="preserve">FELPAS NEGRAS, MICRO PUNTA 0.5 </t>
  </si>
  <si>
    <t>FOLDERS PARTITION 8 1/2 x 11 VERDE , CON SEIS (6) DIVISIONES.</t>
  </si>
  <si>
    <t>FOLDERS PARTITION 8 1/2 x 11 ROJO LADRILLO, CON SEIS (6) DIVISIONES.</t>
  </si>
  <si>
    <t>COMBUSTIBLE PLANTAS ELECTRICAS</t>
  </si>
  <si>
    <t>PAQUETES 12 SOBRESITOS/1</t>
  </si>
  <si>
    <t xml:space="preserve">FUNDAS P/ BASURA PEQUEÑAS 18X22 </t>
  </si>
  <si>
    <t xml:space="preserve">FUNDAS P/ BASURA MEDIAÑAS 24X30 (13 GLS) </t>
  </si>
  <si>
    <t>JABON LIQUIDO PARA LAVAR PLATOS EN GALON  126 ONZS</t>
  </si>
  <si>
    <t xml:space="preserve">NEVERA EJECUTIVA </t>
  </si>
  <si>
    <t xml:space="preserve">ARCHIVO MODULAR DE 3 GAVETAS, EN METAL CON RUEDAS, CON LLAVE, COLOR GRIS CLARO, FRENTE EN NATURAL CHERRY </t>
  </si>
  <si>
    <t>ESCRITORIO TOPE NATURAL CHERRY, ESTRUCTURA GRIS CLARO, SIN GAVETAS, MEDIDAS 28"X48"</t>
  </si>
  <si>
    <t>CREDENZA, COLOR GRIS CLARO Y DOS PUERTAS CORREDIZAS (EDZA), TOPE COLOR NATURAL CHERRY, MEDIDAS 17"X63"X29"</t>
  </si>
  <si>
    <t xml:space="preserve">GLOBOS METALICOS </t>
  </si>
  <si>
    <t>PAPEL TISU VARIOS COLORES</t>
  </si>
  <si>
    <t>PINS INSTITUCIONALES IDENTIFICAR COMITÉ DE ETICA</t>
  </si>
  <si>
    <t>TINTA HP-653 NEGRA</t>
  </si>
  <si>
    <t>PICADERAS CUATRO VARIEDADES PARA 200 PERSONAS JORNADA SECRETARIAL</t>
  </si>
  <si>
    <t>BIZCOCHOS(8 LIBRAS)</t>
  </si>
  <si>
    <t>ROLOS 20/1</t>
  </si>
  <si>
    <t>PAPEL ADHESIVO 18X24, 17X22</t>
  </si>
  <si>
    <t>LAPTOPS</t>
  </si>
  <si>
    <t>SWITCH KVM</t>
  </si>
  <si>
    <t>CONECTORES DVI DUAL VGA</t>
  </si>
  <si>
    <t>CONECTORES DUAL VGA - HDMI</t>
  </si>
  <si>
    <t>ADAPTADORES HDMI - VGA</t>
  </si>
  <si>
    <t>MEMORIA RAM PARA SERVIDORES</t>
  </si>
  <si>
    <t>ADECUACION DE DATA CENTER</t>
  </si>
  <si>
    <t>MEMORIA RAM PARA LAPTOPS</t>
  </si>
  <si>
    <t>REDISEÑO DEL PORTAL WEB</t>
  </si>
  <si>
    <t>CONECTORES RJ45</t>
  </si>
  <si>
    <t>KIT DE FUSOR (LASERJET 500, M551)</t>
  </si>
  <si>
    <t>MICROFONO USB</t>
  </si>
  <si>
    <t>UNIDAD/SERVICIO</t>
  </si>
  <si>
    <t>SWITCH DE 8-16 PUERTOS</t>
  </si>
  <si>
    <t>SISTEMA DE MANEJO DE IMPRESORAS</t>
  </si>
  <si>
    <t>4714 - Suministros de limpieza</t>
  </si>
  <si>
    <t>4322 - Equipo informático y accesorios</t>
  </si>
  <si>
    <t xml:space="preserve">SERVICIO </t>
  </si>
  <si>
    <t>COMPUTADORA DESKTOP MACBOOK</t>
  </si>
  <si>
    <t xml:space="preserve">DISCO DURO 1TB PARA CAJA DE DISCO </t>
  </si>
  <si>
    <t xml:space="preserve">UNIDAD </t>
  </si>
  <si>
    <t>MICROFONO INALAMBRICO DE SOLAPA</t>
  </si>
  <si>
    <t xml:space="preserve">MICROFONO INALAMBRICO  </t>
  </si>
  <si>
    <t>LICENCIA VMWARE ESXi</t>
  </si>
  <si>
    <t>LICENCIA CITRIX XENDESKTOP VDI</t>
  </si>
  <si>
    <t xml:space="preserve">LICENCIA KASPERSKY SECURITY FOR MS EXCHANGE </t>
  </si>
  <si>
    <t xml:space="preserve">KIT DE GRABACION (UNIDAD VIRTUAL) </t>
  </si>
  <si>
    <t>PUNTOS DE ACCESO WIFI (REPETIDORES DE SEÑAL)</t>
  </si>
  <si>
    <t>CANALETAS DE 20 PIES</t>
  </si>
  <si>
    <t xml:space="preserve">PUERTO DE RED DE PARED </t>
  </si>
  <si>
    <t xml:space="preserve">SERVIDORES </t>
  </si>
  <si>
    <t xml:space="preserve">EQUIPOS ELECTRONICOS PARA AULA DE VIDEO CONFERENCIA </t>
  </si>
  <si>
    <t xml:space="preserve">SISTEMA CERTIFICACION Y FIRMA DIGITAL </t>
  </si>
  <si>
    <t xml:space="preserve">DISEÑO E IMPLEMENTACION DE MOODLE ACTUALIZADO </t>
  </si>
  <si>
    <t>MANTENIMIENTO DE IMPRESORA (LASERJET 500, M551)</t>
  </si>
  <si>
    <t>PAPEL BOND 20 TAMAÑO 26X40</t>
  </si>
  <si>
    <t xml:space="preserve">UNIDAD  </t>
  </si>
  <si>
    <t>PORTA LAPIZ EN METAL</t>
  </si>
  <si>
    <t xml:space="preserve">AIRE ACONDICIONADO 3 TONELADAS </t>
  </si>
  <si>
    <t>PINS INSTITUCIONALES</t>
  </si>
  <si>
    <t>GLOBOS DE COLORES BLANCOS, AZUL, ROSADO, NEGRO, VERDE, AMARILLO, TOJO Y MORADO</t>
  </si>
  <si>
    <t>GLOBOS DECORADOS</t>
  </si>
  <si>
    <t xml:space="preserve">GLOBOS EN FORMA DE CORAZON </t>
  </si>
  <si>
    <t xml:space="preserve">CARPETAS 1/2" BLANCAS (VINIL) </t>
  </si>
  <si>
    <t>LABELS PARA CAPETAS</t>
  </si>
  <si>
    <t xml:space="preserve">PUBLICIDAD PROCESOS DE LICITACION </t>
  </si>
  <si>
    <t>PAPEL HILO CREMA 81/2X11</t>
  </si>
  <si>
    <t xml:space="preserve">ENCOLADORA DE MESA COLA CALIENTE </t>
  </si>
  <si>
    <t>BATERIA ROLOS ABDICK 9980</t>
  </si>
  <si>
    <t xml:space="preserve">CUCHILLAS PARA BISTURI </t>
  </si>
  <si>
    <t>MANTILLA PARA  ABDICK</t>
  </si>
  <si>
    <t>PAPEL CONTINUO PARA IMPRESORA EPSON 1/2 CARTA</t>
  </si>
  <si>
    <t>TONER ORIGINAL PARA impresora epson tm-u220d receipt, marca cores modelo CK-080</t>
  </si>
  <si>
    <t>ALMUERZO DIA DE INTEGRACIÓN INSTITUCIONAL (150 PERSONAS)</t>
  </si>
  <si>
    <t>ALMUERZO  (10 PERSONAS)</t>
  </si>
  <si>
    <t>DESAYUNO JORNADA DE REFORESTACIÓN  85 PERSONAS</t>
  </si>
  <si>
    <t>ALMUERZO JORNADA DE REFORESTACIÓN  85 PERSONAS</t>
  </si>
  <si>
    <t>SIROPE PARA HELADO (FRESA CHOCOLATE Y CARAMELO)</t>
  </si>
  <si>
    <t>CAJA 24 cajitas/1</t>
  </si>
  <si>
    <t>TÉ FRÍO EN LATA 59 GRAMOS</t>
  </si>
  <si>
    <t>ZAFACÓN EN METAL EN FORMA DE  MAYA  DE MINIMO 4 GALONES</t>
  </si>
  <si>
    <t>Pliego</t>
  </si>
  <si>
    <t>FARDO</t>
  </si>
  <si>
    <t>PAQUETE 100/1</t>
  </si>
  <si>
    <t>TARJETAS SOCIALES PANELADAS TAMAÑO 6 X 4, ESTO SE VENDE EN CAJA DE 100/1.= 1,298.00</t>
  </si>
  <si>
    <t xml:space="preserve">TONER HP OFFICE JET PRO 8600 (NEGRO 049A) </t>
  </si>
  <si>
    <t xml:space="preserve">TONER HP OFFICE JET PRO 8600 (AZUL 050A) </t>
  </si>
  <si>
    <t xml:space="preserve">TONER HP OFFICE JET PRO 8600  (MAGENTA 051A) </t>
  </si>
  <si>
    <t>TONER HP OFFICE JET PRO 8600 (YELLOW 052A)</t>
  </si>
  <si>
    <t>SERVICIO MANTENIMIENTO FOTOCOPIADORA GRANDE NUEVA 6002 Y SUMINISTROS DE PIEZAS</t>
  </si>
  <si>
    <t xml:space="preserve">TOTAL DEL PLAN </t>
  </si>
  <si>
    <t>TINTA HP-TRICOLOR 656</t>
  </si>
  <si>
    <t>CONTRATO DE MANTENIMIENTO ASCENSOR</t>
  </si>
  <si>
    <t>PORTA BANNERS (ROLL-UP con bajante incluido)BANNER PARA ACTIVIDADES, sujerido por Jeffrey el dia 30/08/2016 via telefónica</t>
  </si>
  <si>
    <t>PORTA BANNERS (ROLL-UP)Jeffrey sugirió la unión de este producto</t>
  </si>
  <si>
    <t xml:space="preserve">CONSULTORIA EN DESARROLLO DE INSTRUMENTOS DE INVESTIGACION </t>
  </si>
  <si>
    <t xml:space="preserve">SEMINARIO DE FINANZAS PUBLICAS CON LA UNIVERSIDAD DE PUERTO RICO </t>
  </si>
  <si>
    <t>PINS COLOR MAGIC 1" BASE CUADRADA DORADA</t>
  </si>
  <si>
    <t>TÓNER PARA IMPRESORA MULTIFUNCIONAL RICOH MP C3504 NEGRO, ORIGINAL (5TO PISO)</t>
  </si>
  <si>
    <t>TÓNER PARA IMPRESORA MULTIFUNCIONAL MP C3504 AMARILLO, ORIGINAL (5TO PISO)</t>
  </si>
  <si>
    <t>TÓNER PARA IMPRESORA MULTIFUNCIONAL MP C3504 ROSADO, ORIGINAL (5TO PISO)</t>
  </si>
  <si>
    <t>TÓNER  PARA IMPRESORA MULTIFUNCIONALMP C3504 AZUL, ORIGINAL.(5TO PISO)</t>
  </si>
  <si>
    <t xml:space="preserve">CONFERENCIA DIA INTERNACIONAL DE LA ACREDITACION </t>
  </si>
  <si>
    <t>HOSPEDAJE CONFERENCISTA CITICED</t>
  </si>
  <si>
    <t xml:space="preserve">REFRIGERIO PARA 150 PERSONAS PARA SEMINARIO UNIVERSIDAD PUERTO RICO  </t>
  </si>
  <si>
    <t>BROCHURES PARA APERTURA SEMINARIO PUERTO RICO</t>
  </si>
  <si>
    <t>LIBRETAS CON NOMBRE DEL SEMINARIO UNIVERSIDAD PUERTO RICO</t>
  </si>
  <si>
    <t>BROCHURES DE LA CONFERENCIA INTERNACIONAL SEMINARIO UNIVERSIDAD PUERTO RICO</t>
  </si>
  <si>
    <t xml:space="preserve">FORMULARIOS CON ARTE DEL SEMINARIO UNIVERSIDAD DE PUERTO RICO </t>
  </si>
  <si>
    <t xml:space="preserve">LAPICEROS CON NOMBRE DEL SEMINARIO UNIVERSIDAD PUERTO RICO </t>
  </si>
  <si>
    <t>PASAJE AEREO CONFERENCISTA CITICED</t>
  </si>
  <si>
    <t>BANNER CITICED</t>
  </si>
  <si>
    <t>BROCHURES CITICED</t>
  </si>
  <si>
    <t>REMODELACION ESTRUCTURA FISICA</t>
  </si>
  <si>
    <t xml:space="preserve">CONFERENCISTA INTERNACIONAL PARA DIA INTERNACIONAL DE LA ACREDITACION </t>
  </si>
  <si>
    <t xml:space="preserve">GABINETE PARA SWITCH MEDIANO </t>
  </si>
  <si>
    <t xml:space="preserve">LINEA DE BACKUP DE INTERNET (PAGOS MENSUALES A TRICOM) </t>
  </si>
  <si>
    <t xml:space="preserve">AUMENTO DE LINEAS SIP TRUNKING 36 SECCIONES (CENTRAL TELEFONICA) </t>
  </si>
  <si>
    <t>BATERIAS PARA UPS (4TO Y 5TO PISO)</t>
  </si>
  <si>
    <t xml:space="preserve">BASE PARA MONITORES </t>
  </si>
  <si>
    <t xml:space="preserve">COMPUTADORA PARA TRANSMISION DE LA PRESIDENCIA A TELEVISOR RECEPCION </t>
  </si>
  <si>
    <t xml:space="preserve">CAMARA WEB </t>
  </si>
  <si>
    <t>CONTRATO DE MANTENIMIENTO IMPRESORA MP RICOH C3004</t>
  </si>
  <si>
    <t>CONTRATO DE MANTENIMIENTO IMPRESORA MP RICOH C3003</t>
  </si>
  <si>
    <t>SWITCH CISCO CATALYST 2960X DE 28 PUERTOS</t>
  </si>
  <si>
    <t>SWITCH CISCO SG300 DE 28 PUERTOS</t>
  </si>
  <si>
    <t>SISTEMA DE ALMACENAMIENTO DE DISCO (NAS CLUSTER)</t>
  </si>
  <si>
    <t>CABLE P/RED DE 10 PIES RJ-45 CATEGORIA 5E/6</t>
  </si>
  <si>
    <t>SISTEMA DE AUDIO PARA AULAS Y LABORATORIOS</t>
  </si>
  <si>
    <t>DISCO DURO PORTATIL 4TB</t>
  </si>
  <si>
    <t>DISCO DURO SSD (UNIDAD VIRTUAL)</t>
  </si>
  <si>
    <t>MODULO DE POTENCIA PARA UPS</t>
  </si>
  <si>
    <t>MONITORES 24 PULGADAS HD IPS</t>
  </si>
  <si>
    <t>MONITORES 22 PULGADAS</t>
  </si>
  <si>
    <t>MONITORES MOSTRADORES PARA AULAS &amp; LABORATORIOS</t>
  </si>
  <si>
    <t>MOUSE INALAMBRICO</t>
  </si>
  <si>
    <t>MOUSE USB</t>
  </si>
  <si>
    <t>FOTOCOPIADORA PEQUEÑA (CENTRO DE DOCUMENTACION)</t>
  </si>
  <si>
    <t>APPLE IPAD (TABLET)</t>
  </si>
  <si>
    <t>PATCH PANEL (PANEL DE PUERTOS DE RED)</t>
  </si>
  <si>
    <t>RENOVACION FIREWALL (SONIC WALL)</t>
  </si>
  <si>
    <t>LICENCIA COREL DRAW</t>
  </si>
  <si>
    <t>LICENCIA CREATIVE CLOUD</t>
  </si>
  <si>
    <t xml:space="preserve">LICENCIA </t>
  </si>
  <si>
    <t xml:space="preserve">RENOVACION  DE LICENCIAS KASPERSKY </t>
  </si>
  <si>
    <t>OFFICE 365</t>
  </si>
  <si>
    <t>SERVICIO DE CLOUD COMPUTING (HYBRID CLOUD)</t>
  </si>
  <si>
    <t>SERVICIO DE CLOUD STORAGE</t>
  </si>
  <si>
    <t>SERVICIO DE IMPLEMENTACÓN DE OFFICE 365</t>
  </si>
  <si>
    <t>ADECUACION &amp; CERTIFICACION DE DATA CENTER (CENTRO DE DATOS)</t>
  </si>
  <si>
    <t>SISTEMA DE ADMINISTRACIÓN DE CAPACITACIÓN (SIRECAF 2.0) + MODULO SINACCAH</t>
  </si>
  <si>
    <t>SOFTWARE DE PRUEBAS PSICOLOGICAS</t>
  </si>
  <si>
    <t>SMART BOARD (PIZARRA INTELIGENTE)</t>
  </si>
  <si>
    <t>SERVICIO/UNIDAD</t>
  </si>
  <si>
    <t>*FLOTAS CON DATA</t>
  </si>
  <si>
    <t>TECLADO INALAMBRICO</t>
  </si>
  <si>
    <t>PANTALLA DE PROYECCION INVERSA (+ TRIPODE)</t>
  </si>
  <si>
    <t xml:space="preserve">MEMORIA DE 16 GB </t>
  </si>
  <si>
    <t xml:space="preserve">LICENCIA DE CAMTASIA PARA PRODUCCION Y POST PRODUCCION DE VIDEOS </t>
  </si>
  <si>
    <t xml:space="preserve">LICENCIA DE ZENDESK PARA CHAT EN LINEA  DE LA PLATAFORMA VIRTUAL </t>
  </si>
  <si>
    <t>LICENCIA DE ADOBE DREAMVIEWER</t>
  </si>
  <si>
    <t>LICENCIA DE SOFTWARE PARA BACKUP (VEEAM BACKUP)</t>
  </si>
  <si>
    <t>ROUTER WIFI (PUNTO DE ACCESO)</t>
  </si>
  <si>
    <t>CONECTORES HDMI- DUAL VGA</t>
  </si>
  <si>
    <t>CONVERSOR DE FIBRA OPTICA A GIGABIT ETHERNET</t>
  </si>
  <si>
    <t>PUERTO DE RED DE PARED (PATCH POINTS)</t>
  </si>
  <si>
    <t>SWITCH DE 8 PUERTOS</t>
  </si>
  <si>
    <t>SWITCH DE 16 PUERTOS</t>
  </si>
  <si>
    <t>SISTEMA DE MONITOREO DE IMPRESORAS</t>
  </si>
  <si>
    <t>DISEÑO E IMPLEMENTACION DE MOODLE ACTUALIZADO &amp; MIGRACION A HOSTING (ALOJAMIENTO) EXTERNO</t>
  </si>
  <si>
    <t>CAPACITACION DE 8 TECNICOS DE INFORMATICA</t>
  </si>
  <si>
    <t>ASPIRADORA PEQUEÑA</t>
  </si>
  <si>
    <t>BROCHAS</t>
  </si>
  <si>
    <t>AIRE COMPRIMIDO</t>
  </si>
  <si>
    <t>MASCARILLAS PARA EL POLVO</t>
  </si>
  <si>
    <t>LANILLAS</t>
  </si>
  <si>
    <t>SPRAY LIMPADOR DE COMPUTADORA</t>
  </si>
  <si>
    <t>SILLAS TIPO SECRETARIALES SIN BRAZO</t>
  </si>
  <si>
    <t>CREDENZA</t>
  </si>
  <si>
    <t>BASE MOVIL CON RUEDAS PARA COMPUTADORAS</t>
  </si>
  <si>
    <t>ESCRITORIO, MEDIDA ´´55 X 55 X 29´´, FRENTE METÁLICO RECTANGULAR (TIPO L)</t>
  </si>
  <si>
    <t>ARMARIO 2 PUERTAS DE 3 DIVISIONES, CON DOS PUERTAS ABATIBLES, CON LLAVE, MEDIDA 18 X 36 X 72 , GARANTIA , EN ACERO DE PRIMERA CALIDAD Y ESMA;TE, AL HORNO PANELES SOPORTAN 80 LIBRAS DE FORMA UNIFORME</t>
  </si>
  <si>
    <t>CABLE P/RED DE 12 PIES RJ-45 CATEGORIA 5E/6</t>
  </si>
  <si>
    <t xml:space="preserve">EXTENSIONES ELECTRICAS 25  PIES </t>
  </si>
  <si>
    <t xml:space="preserve">AIRE ACONDICIONADO 1 TONELADAS </t>
  </si>
  <si>
    <t>SOBRES MANILA MEDIANOS 9 X 13</t>
  </si>
  <si>
    <t xml:space="preserve">ADORNO TIPO BOMBONERA PARA ESCRITORIOS EJECUTIVOS </t>
  </si>
  <si>
    <t>CURSO REGIONAL DE FORMULACION Y PLANIFICACION DE POLITICAS EDUCATIVAS, PARA FUNCIONARIOS DE EDUCACION DE AMERICA LATINA (SEMIPRESENCIAL, ARGENTINA)</t>
  </si>
  <si>
    <t xml:space="preserve">CERTIFICACION INTERNACIONAL DE COACHING DE EQUIPOS </t>
  </si>
  <si>
    <t>SEMINARIO SOBRE PRESUPUESTO Y GASTO PUBLICO, FUNDACION GETULIO VARGAS (BRASIL)</t>
  </si>
  <si>
    <t xml:space="preserve">CONGRESO DE GESTION EMPRESARIAL PUBLICO-PRIVADA (GESEMAP) CUBA </t>
  </si>
  <si>
    <t>CLAD (GUADALAJARA MEXICO)</t>
  </si>
  <si>
    <t>VISITA A LA UNIVERSIDAD DE L´AVAL EN QUEBEC, CANADA</t>
  </si>
  <si>
    <t>VEHÍCULO DE MOTOR, AUTOMATICO, 4 PUERTAS</t>
  </si>
  <si>
    <t>ADQUISICION MENSUAL REVISTA FORBES</t>
  </si>
  <si>
    <t>ADQUISICION MENSUAL REVISTA MERCADO</t>
  </si>
  <si>
    <t>NOMBRE DE LA ENTIDAD: CENTRO DE CAPACITACION EN POLITICA Y GESTION FISCAL</t>
  </si>
  <si>
    <t xml:space="preserve">PORTA REVISTA </t>
  </si>
  <si>
    <t xml:space="preserve">SACA GRAPAS  METÁLICO Y MÁNGO PLÁSTICO NEGRO, PARA GRAPAS GRANDES </t>
  </si>
  <si>
    <t xml:space="preserve">SELLO INSTITUCIONAL DEPARTAMENTAL, PRETINTADO. </t>
  </si>
  <si>
    <t>NUMERADOR PARA FOLIAR</t>
  </si>
  <si>
    <t>ACEITE MULTIUSOS 3-EN-UNO</t>
  </si>
  <si>
    <t xml:space="preserve">CARRO TRANSPORTADOR DE LIBROS </t>
  </si>
  <si>
    <t xml:space="preserve">NOTARIO PARA PARTICIPAR EN EL ACTO DE APERTURA DE OFERTAS </t>
  </si>
  <si>
    <t xml:space="preserve">SOBRES MANILA TIPO PLACA </t>
  </si>
  <si>
    <t xml:space="preserve">TINTA AZUL PARA SELLO GOMIGRAFO </t>
  </si>
  <si>
    <t xml:space="preserve">ARCHIVO DE 2 GAVETAS GRIS CLARO, PARA FOLDERS 8 1/2 X 11 </t>
  </si>
  <si>
    <t xml:space="preserve">ARCHIVO DE 3 GAVETAS GRIS, </t>
  </si>
  <si>
    <t>CARPETAS PARA ESPECIALIZACION TECNICA</t>
  </si>
  <si>
    <t xml:space="preserve">CERTIFICADOS POR APROBACION </t>
  </si>
  <si>
    <t>ARCHIVO EN METAL, ESTRUCTURA GRIS CON TRES DIVISIONES EN ACERO DE DOS PUERTAS 18X36X3</t>
  </si>
  <si>
    <t xml:space="preserve">PORTA CARNETS PARA FACILITADORES </t>
  </si>
  <si>
    <t>CARNETS PARA FACILITADORES</t>
  </si>
  <si>
    <t>CINTA PARA SUMADORA 2 1/4 (Brother)</t>
  </si>
  <si>
    <t>CONSULTORIA PARA Supervisor  y encuestadores de Impacto de la capacitación  y Actualización del  DNAC para 1,704 cuestionarios</t>
  </si>
  <si>
    <t>CONSULTORIA PARA Muestrista (DISEÑO de Muestra)</t>
  </si>
  <si>
    <t xml:space="preserve">CONTRATACION para elaborar Documentos en Materia Hacendaria (  Derecho de Autor) </t>
  </si>
  <si>
    <t xml:space="preserve">CERA PARA BRILLAR </t>
  </si>
  <si>
    <t xml:space="preserve">GRAPADORA STANLEY Y/O BOSTITCH METALICA EXTRA LARGA </t>
  </si>
  <si>
    <t>SOBRES EN HILO CREMA TAMAÑO 5 x 7</t>
  </si>
  <si>
    <t>ACEITE HIDRAULICO</t>
  </si>
  <si>
    <t>SERVICIO MANTENIMIENTO IMPRESORA EDICIÓN Y PUBLICACIONES</t>
  </si>
  <si>
    <t xml:space="preserve">ROTULOS PARA AREAS </t>
  </si>
  <si>
    <t>PERCALINA AZUL</t>
  </si>
  <si>
    <t>YARDAS</t>
  </si>
  <si>
    <t>MANTILLA ABDICK 9980</t>
  </si>
  <si>
    <t>MANTILLA PARA ABDICK 360</t>
  </si>
  <si>
    <t>CUCHILLA LAVADOR ABDICK 9980/RYOBI</t>
  </si>
  <si>
    <t>TINTA PANTONE 072</t>
  </si>
  <si>
    <t>CHUPONES ABDICK 9980/RYOBI</t>
  </si>
  <si>
    <t>LIMPIADOR DE PLANCHAS</t>
  </si>
  <si>
    <t xml:space="preserve">KIT DE HERRAMIENTAS </t>
  </si>
  <si>
    <t>PALO TOPE GUILLOTINA</t>
  </si>
  <si>
    <t>NUMERADOR TIPO BATE</t>
  </si>
  <si>
    <t>CUCHILLA GUILLOTINA CHALLENGER</t>
  </si>
  <si>
    <t>FOLDERS 8 1/2 X 11 COLOR  ROJO</t>
  </si>
  <si>
    <t>VIRTUAL EDUCA (BRASIL)</t>
  </si>
  <si>
    <t xml:space="preserve">HOSPEDAJE PARTICIPANTES VIRTUAL EDUCA (BRASIL) </t>
  </si>
  <si>
    <t xml:space="preserve">MÓDULOS DE OFICINA DE TRES GAVETAS </t>
  </si>
  <si>
    <t>SERVILLETAS PARA DISPENSADOR DE MESA</t>
  </si>
  <si>
    <t>PAQUETE 500/1</t>
  </si>
  <si>
    <t>TARROS GRANDES PARA PLANTAS</t>
  </si>
  <si>
    <t>CARRO P/CONSERJE</t>
  </si>
  <si>
    <t xml:space="preserve">AIRE ACONDICIONADO DE 4 TONELADAS </t>
  </si>
  <si>
    <t>TINACO PLASTICO 500 gls</t>
  </si>
  <si>
    <t>SERVICIOS DE FUMIGACION AMBIENTAL</t>
  </si>
  <si>
    <t>ARMARIO ALTO CON PUERTAS, COLOR GRIS CLARO Y 2 PUERTAS BAJAS ABATIBLES, COLOR NATURAL CHERRY, MEDIDAS 16"x32"x74"</t>
  </si>
  <si>
    <t xml:space="preserve">ARCHIVO STEELFILE DE 4 GAVETAS, IMPORTADO, PARA FOLDERS 8 1/2 X11, ESMALTE EXPOSICO DE MEDIDA 25"X16"X52, CON CERRADURA, COLOR GRIS </t>
  </si>
  <si>
    <t>SEPARADORES DE LIBROS PARA CONFERENCIA DIA DE LA ACREDITACION</t>
  </si>
  <si>
    <t xml:space="preserve">  </t>
  </si>
  <si>
    <t xml:space="preserve">SOBRES EN HILO CREMA TAMAÑO 6 X9 PARA INVITACIONES CONFERENCIA ACREDITACION </t>
  </si>
  <si>
    <t xml:space="preserve">COBERTURA EN VIDEO DE CONFERENCIA INTERNACI0NAL SOBRE ACREDITACION </t>
  </si>
  <si>
    <t xml:space="preserve">BROCHURES PARA CONFERENCIA INTERNACIONAL DIA DE LA ACREDITACION </t>
  </si>
  <si>
    <t xml:space="preserve">ALOJAMIENTO CONFERENCISTA DIA INTERNACIONAL ACREDITACION </t>
  </si>
  <si>
    <t xml:space="preserve">VIATICOS PARA CONFERENCISTA DIA INTERNACIONAL DE LA ACREDITACION </t>
  </si>
  <si>
    <t>LABELS PARA SOBRES (MACO ML-1400 DE 1 3/4 X 4 PULGADAS)</t>
  </si>
  <si>
    <t xml:space="preserve">SOBRES EN HILO CREMA TAMAÑO 5X7 PARA INVITACIONES  </t>
  </si>
  <si>
    <t xml:space="preserve">SOBRES PERLADOS CREMA TAMAÑO 7X7 PARA TARJETAS  </t>
  </si>
  <si>
    <t xml:space="preserve">SOBRES EN HILO BLANCO TAMAÑO 5X7 PARA INVITACIONES </t>
  </si>
  <si>
    <t>FLASH PARA CAMARA NIKON D90</t>
  </si>
  <si>
    <t>TRIPODE PARA CAMARA NIKON D90</t>
  </si>
  <si>
    <t>CORSAGE PARA SECRETARIAS (JORNADA SECRETARIAL)</t>
  </si>
  <si>
    <t xml:space="preserve">DULCES VARIADOS PARA SEMANA ECONOMICA Y FINANCIERA DEL BANCO CENTRAL </t>
  </si>
  <si>
    <t>PAQUETES</t>
  </si>
  <si>
    <t>ALMUERZO PARA 200 FACILITADORES POR DIA DEL MAESTRO</t>
  </si>
  <si>
    <t xml:space="preserve">REFRIGERIO PARA 200 PERSONAS PARA CONFERENCIA DIA DE LA ACREDITACION </t>
  </si>
  <si>
    <t xml:space="preserve">REFRIGERIO PARA 200 PERSONAS PARA LANZAMIENTO DE LIBRO Y PUBLICACIONES </t>
  </si>
  <si>
    <t xml:space="preserve">PICADERA 3 VARIEDADES PARA 150 PERSONAS, JORNADA DE INTEGRACION EMPLEADOS </t>
  </si>
  <si>
    <t xml:space="preserve">PICADERA 3 VARIEDADES PARA 30 PERSONAS, JORNADA DE INTEGRACION ENCARGADOS </t>
  </si>
  <si>
    <t>DESAYUNO, ALMUERZO Y JUGO, PARA JORNADA DE INTEGRACION EXTERNA CON TODO EL PERSONAL (150 PERSONAS)</t>
  </si>
  <si>
    <t xml:space="preserve">GALLETAS DE AVENA PARA 150 PERSONAS, JORNADA DE INTEGRACION </t>
  </si>
  <si>
    <t>CAMISETAS SERIGRAFIADAS CON LOGO (SEMANA ECONOMICA, CAMPAMENTO Y ACTIVIDAD INTEGRACION)</t>
  </si>
  <si>
    <t xml:space="preserve">BULTOS EN POLIPROPILENO AZUL ROYAL. REF:B-13  </t>
  </si>
  <si>
    <t xml:space="preserve">PORTAGAFETES TAMAÑO 3 ANCHO X 4 ALTO, SIN PRESION, TRANSPARENTE (CON CORDON) </t>
  </si>
  <si>
    <t xml:space="preserve">CORDONES TIMBRADOS PARA GAFETES </t>
  </si>
  <si>
    <t xml:space="preserve">BOLIGRAFOS TIMBRADOS (CROSS) REGALOS ESPECIALES Y OBSEQUIO FACILITADORES </t>
  </si>
  <si>
    <t>COBERTURA EN VIDEO VARIOS EVENTOS</t>
  </si>
  <si>
    <t>FLOREROS BAJITOS CUADRADOS PARA MESAS REDONDAS</t>
  </si>
  <si>
    <t>TARRO GRANDE PARA PLANTAS ORNAMENTALES</t>
  </si>
  <si>
    <t>BAMBALINAS BLANCAS GRANDES</t>
  </si>
  <si>
    <t>BAMBALINA BLANCA PEQUEÑA</t>
  </si>
  <si>
    <t xml:space="preserve">ALQUILERES PARA MISA DE ACCION DE GRACIAS ANIVERSARIO (BRISEROS, CRUZ, CANDELABROS) </t>
  </si>
  <si>
    <t>BANDERAS DOMINICANAS DE INTERIORES</t>
  </si>
  <si>
    <t xml:space="preserve">BANDERAS INSTITUCIONALES DE INTERIORES </t>
  </si>
  <si>
    <t xml:space="preserve">ASTAS PARA BANDERAS </t>
  </si>
  <si>
    <t xml:space="preserve">CORSAGE PARA MADRES </t>
  </si>
  <si>
    <t xml:space="preserve">PARTICIPACION ACTIVIDAD PROFONDO PARROQUIA SAN ANTONIO DE PADUA </t>
  </si>
  <si>
    <t xml:space="preserve">ALQUILER STAND PARA PARTICIPACIÓN EN FERIA ECONOMICA DEL BANCO CENTRAL </t>
  </si>
  <si>
    <t xml:space="preserve">ALQUILER STAND PARA PARTICIPACIÓN EN FERIA DEL LIBRO </t>
  </si>
  <si>
    <t>TARJETA PARA PONCHE</t>
  </si>
  <si>
    <t>IMPRESORA DE CARNET + CARTUCHOS DE TINTA COLOR RIBBON KIT YMCKT SP-75 PLUS, 500 IMÁGENES, OPTIMIZADO PARA UTILIZAR CON DATA CARD SP Y FP SERIE CARD PRINTERS, CUATRO COLORES, MANGA DE LIMPIEZA ADHESIVA, TARJETA DE LIMPIEZA</t>
  </si>
  <si>
    <t xml:space="preserve">PONCHADOR BIOMETRICO PARA 5TO PISO </t>
  </si>
  <si>
    <t>OBSEQUIOS PARA LA JORNADA SECRETARIAL 2018</t>
  </si>
  <si>
    <t>BOTIQUIN DE PARED PRIMEROS AUXILIOS</t>
  </si>
  <si>
    <t>BOMBA PARA INFLAR GLOBOS ELECTRICA</t>
  </si>
  <si>
    <t>ALQUILER CENTRO RECREATIVO PARA 150 PERSONAS ACTIVIDAD DE ANIVERSARIO Y NAVIDEÑA</t>
  </si>
  <si>
    <t>ESTUCHE</t>
  </si>
  <si>
    <t>BORRADORES PARA PIZARRA</t>
  </si>
  <si>
    <t xml:space="preserve">LAPICES DE CARBON SERIGRAFIADOS </t>
  </si>
  <si>
    <t>ALCOHOL PARA LIMPIEZA DE IMPRESORA</t>
  </si>
  <si>
    <t>PIZARRAS EN VIDRIO DE CRISTAL PARA AULAS</t>
  </si>
  <si>
    <t xml:space="preserve">CONTRATACION DE SERVICIOS DE TRANSPORTE PARA 150 PERSONAS </t>
  </si>
  <si>
    <t xml:space="preserve">BONOS PREMIACION EMPLEADOS MERITORIOS </t>
  </si>
  <si>
    <t>MOCHILAS SERIGRAFIADAS CON LOGO CAPGEFI  PARA CAMPAMENTO</t>
  </si>
  <si>
    <t xml:space="preserve">CAJA DE LAPICES DE COLORES, PARA CAMPAMENTO DIVERTIDO </t>
  </si>
  <si>
    <t xml:space="preserve">CAJA DE CRAYOLAS, PARA CAMPAMENTO DIVERTIDO </t>
  </si>
  <si>
    <t xml:space="preserve">CUADERNOS, PARA CAMPAMENTO DIVERTIDO </t>
  </si>
  <si>
    <t xml:space="preserve">SACAPUNTAS MANUAL CON DISPENSADOR, PARA CAMPAMENTO DIVERTIDO  </t>
  </si>
  <si>
    <t xml:space="preserve">REGLAS DE COLORES, PARA CAMPAMENTO DIVERTIDO  </t>
  </si>
  <si>
    <t xml:space="preserve">ESTUCHE PARA LAPICES, PARA CAMPAMENTO DIVERTIDO </t>
  </si>
  <si>
    <t xml:space="preserve">TERMOS PARA BEBIDAS, PARA CAMPAMENTO DIVERTIDO </t>
  </si>
  <si>
    <t xml:space="preserve">COSTO TOTAL UNITARIO ESTIMADO </t>
  </si>
  <si>
    <t>PLASTICOS PARA ELABORACION DE CARNET (FACILITADORES Y EMPLEADOS)</t>
  </si>
  <si>
    <t xml:space="preserve">BOTELLAS DE TONER RESIDUAL </t>
  </si>
  <si>
    <t xml:space="preserve">LICENCIA SPSS CON TABLAS </t>
  </si>
  <si>
    <t xml:space="preserve">ESPATULA DE METAL </t>
  </si>
  <si>
    <t xml:space="preserve">VIATICOS PARTICIPANTES VIRTUAL EDUCA (BRASIL) </t>
  </si>
  <si>
    <t>MEMBRESÍA</t>
  </si>
  <si>
    <t>REMODELACION BAÑOS 4TO PISO</t>
  </si>
  <si>
    <t>LAPICEROS CON LOGO (SEMANA ECONOMICA, VIRTUAL EDUCA Y CAPACITACIONES ESPECIALES)</t>
  </si>
  <si>
    <t>LLAVINES MAGNETICOS</t>
  </si>
  <si>
    <t xml:space="preserve">PAPEL NCR (ORIGINAL Y 3 COPIAS ) 22X34 </t>
  </si>
  <si>
    <t>CARTON CALIBRE 80 PARA ENCUADERNAR 26X40</t>
  </si>
  <si>
    <t>TARJETAS CON SOCIALES PANELADAS CON SOBRES EN HILO CREMA TAMAÑO 6X4</t>
  </si>
  <si>
    <t>IMPRESORA DIGITAL DE ALTO RENDIMIENTO CON SUS TONERS Y CONSUMIBLES PARA 1 AÑO (ARTES GRAFICAS) Y MANTENIMIENTO</t>
  </si>
  <si>
    <t xml:space="preserve">TÓNER NUEVA IMPRESORA ARTES GRAFICA </t>
  </si>
  <si>
    <t xml:space="preserve">TÓNER NUEVA IMPRESORA ARTES GRAFICA (NEGRO) </t>
  </si>
  <si>
    <t>PAPEL DE BAÑO JUMBO</t>
  </si>
  <si>
    <t>DESHUMIDIFICADOR</t>
  </si>
  <si>
    <t>BOLETOS AEREOS PARA 1 PARTICIPANTES VIRTUAL EDUCA (BRASIL)</t>
  </si>
  <si>
    <t>SERVICIO / CONCURSO</t>
  </si>
  <si>
    <r>
      <t>CARTON P/ ARCHIVO DE DOC.</t>
    </r>
    <r>
      <rPr>
        <b/>
        <sz val="12"/>
        <rFont val="Calibri"/>
        <family val="2"/>
      </rPr>
      <t>*</t>
    </r>
  </si>
  <si>
    <t>BOLETOS AEREOS PARA EXPOSITORES ESPAÑOLES</t>
  </si>
  <si>
    <t xml:space="preserve">VIATICOS (ALOJAMIENTO) PARA EXPOSITORES ESPAÑOLES </t>
  </si>
  <si>
    <t xml:space="preserve">HONORARIOS EXPOSITORES ESPAÑOLES </t>
  </si>
  <si>
    <t>CONSULTORIA PARA ANALISIS Y VALORACION DE PUESTOS Y ESCALA SALARIAL</t>
  </si>
  <si>
    <t>CONSULTORIA PARA DISENO PLAN DE SEGURIDAD</t>
  </si>
  <si>
    <t xml:space="preserve">LAMPARA DE TECHO LED </t>
  </si>
  <si>
    <t>EXCEDENTE EN COPIAS IMPRESORA RICOH 3004 DEL 5TO PISO, CORRESPONDIENTE AL SEMESTRE NOV.2017-ABRIL 2018</t>
  </si>
  <si>
    <t xml:space="preserve">SUPERVISION REMODELACION </t>
  </si>
  <si>
    <t xml:space="preserve">CONTRATO </t>
  </si>
  <si>
    <t>ADENDA AL CONTRATO SOBRE SERVICIOS REMODELACION DE OFICINAS DEL 4TO Y 5TO PISO Y CONSTRUCCION DE OFICINAS EN EL 5TO PISO DEL CAPGEFI. REF CAPGEFI-CCC-CP-2018-0001</t>
  </si>
  <si>
    <t xml:space="preserve">ADQUISICION DE ACONDICIONADORES DE AIRE VARIOS PARA OFICINAS, LUEGO DE LA REMODELACION </t>
  </si>
  <si>
    <t xml:space="preserve">SERVICIOS DE ADECUACION E IMPERMEABILIZACION EN PARED DE FACHADA SUR (4TO Y 5TO PISO) DEL EDIF. ANEXO MINISTERIO DE HACIENDA </t>
  </si>
  <si>
    <t xml:space="preserve">LOCKERS DE 6 DIVISIONES CON COMBINACIONES </t>
  </si>
  <si>
    <t xml:space="preserve">ACTIVIDAD URUGUAY CON IEF, PARA IMPLEMENTAR PROYECTO IMPACTO DE LA CAPACITACION </t>
  </si>
  <si>
    <t xml:space="preserve">LICENCIA DE INVENTARIADO DE ACTIVOS TECNOLOGICOS </t>
  </si>
  <si>
    <t>SWITCH SG300</t>
  </si>
  <si>
    <t>GIGABIT ETHERNET MEDIA CONVERTER (CONVERTIDOR DE FIBRA OPTICA A GIGABIT ETHERNET)</t>
  </si>
  <si>
    <t>MICROCOMPUTADORAS DE ESCRITORIO (DESKTOP) CON BASE DE MONITOR</t>
  </si>
  <si>
    <t>MONITORES LCD DE 19 PULGADAS</t>
  </si>
  <si>
    <t>PLAN ANUAL DE COMPRAS Y CONTRATACIONES</t>
  </si>
  <si>
    <t xml:space="preserve">CODIGO </t>
  </si>
  <si>
    <t xml:space="preserve">DESCRIPCION ESPECIFICA DEL BIEN O PRODUCTO A CONTRATAR </t>
  </si>
  <si>
    <t xml:space="preserve">OBSERVACIONES </t>
  </si>
  <si>
    <t>BUZÓN DE DENUNCIAS</t>
  </si>
  <si>
    <t xml:space="preserve">PICADERA PARA 100 PERSONAS PARA CONFERENCIA SOBRE EL DÍA NACIONAL DE LA ÉTICA </t>
  </si>
  <si>
    <t>REFIGERIO PARA 70 PERSONAS PARA SOCIALIZACIÓN SOBRE CONFLICTOS DE INTERESES Y DELITOS DE CORRUPCIÓN TIPIFICADOS</t>
  </si>
  <si>
    <t xml:space="preserve">PICADERA PARA 70 PERSONAS PARA CONFERENCIA SOBRE EL RÉGIMEN ÉTICO </t>
  </si>
  <si>
    <t xml:space="preserve">TARJETAS DE PRESENTACION </t>
  </si>
  <si>
    <t>ESCRITORIO RECTANGULAR ESTRUCTURA METÁLICA INOXIDABLE, TOPE DE CRISTAL LAMINADO TIPO FROST TEMPLADO, 15MM DE GROSOR, CANTADO, CON 2 HUECOS PASACABLES</t>
  </si>
  <si>
    <t>HEADSET PARA TELEFONO IP</t>
  </si>
  <si>
    <t>DESAYUNO PARA 200 PERSONAS CELEBRACION DEL DIA DEL MAESTRO (FACILITADORES)</t>
  </si>
  <si>
    <t>CREDENZA, DOS PUERTAS CORREDIZAS, COLOR MILANO WALNUT, MEDIDA 32X16</t>
  </si>
  <si>
    <t>SILLÓN GERENCIAL PARA ENC. DE DIVISIONES, ESPECIFICACIONES TÉCNICAS CON ESPALDAR EN MALLA Y ASIENTO TAPIZADO EN PIELINA ESPECIAL  Y  CON ESPALDAR ALTO.  (VICTORIA); COLOR NEGRO</t>
  </si>
  <si>
    <t xml:space="preserve">CONSOLIDADO TODAS LAS AREAS </t>
  </si>
  <si>
    <t xml:space="preserve">ARCHIVO MODULAR CODIGO:  56101708 ESPECIFICACIONES TÉCNICAS: EN METAL, CON LLAVE, CON RUEDAS MEDIDA, 22 X 17 X 26’’ CÓDIGO 17117.  </t>
  </si>
  <si>
    <t>LAPICEROS SOFT GEL AZULES PARA EL DESPACHO</t>
  </si>
  <si>
    <t>TARJETAS DE PRESENTACION  EN PAN DE ORO</t>
  </si>
  <si>
    <t>TONER XEROX WORKCENTRE 6027  AZUL 106R02760</t>
  </si>
  <si>
    <t>TONER XEROX WORKCENTRE 6027 NEGRO 106R02763</t>
  </si>
  <si>
    <t>TONER XEROX WORKCENTRE 6027  MAGENTA 106R02761</t>
  </si>
  <si>
    <t>TONER XEROX WORKCENTRE 6027  AMARILLO 106R02762</t>
  </si>
  <si>
    <t xml:space="preserve">LLAVINES ELECTRONICOS </t>
  </si>
  <si>
    <t>PROYECTOR (DATA SHOW) HD </t>
  </si>
  <si>
    <t>TELÉFONOS INALAMBRICO PARA SALONES DE REUNION CON INTERCOM</t>
  </si>
  <si>
    <t>MEMORIA DE 8 GB</t>
  </si>
  <si>
    <t>PANTALLA DE PROYECCION DE 85 PULGADAS  ELECTRICA</t>
  </si>
  <si>
    <t>PANTALLA DE PROYECCION DE 101 PULGADAS  ELECTRICA</t>
  </si>
  <si>
    <t xml:space="preserve">ALMUERZO CONFERENCISTA INTERNACIONAL  </t>
  </si>
  <si>
    <t>VIATICO PARA CONFERENCISTA  INTERNACIONAL</t>
  </si>
  <si>
    <t>CENA PARA 15 A 20 PERSONAS UNIVERSIDD PUERTO RICO</t>
  </si>
  <si>
    <t>ALOJAMIENTO CONFFERENCISTA INTERNACIONAL (4 NOCHES)</t>
  </si>
  <si>
    <t>CENA PARA FUNCIONARIOS DEL INSTITUTO DE ESTUDIOS FISCALES (8 PERSONAS)</t>
  </si>
  <si>
    <t xml:space="preserve">DESAYUNO Y/O REFRIGERIO PARA REUNION DEL CONSEJO SUPERIOR  (15 PERSONAS) </t>
  </si>
  <si>
    <t xml:space="preserve">ZAFACONES ESPECIALES PARA RECICLAR </t>
  </si>
  <si>
    <t>SILLAS TIPO TIFFANY</t>
  </si>
  <si>
    <t>MESAS MODULAR  PARA SALON DE REUNIÓN DEL ANTEDESPACHO (capacidad 50 personas)</t>
  </si>
  <si>
    <t>MOBILIARIOS PARA LA RECEPCION</t>
  </si>
  <si>
    <t xml:space="preserve">GAFAS PARA LIMPIAR LIBROS (ESCAFANDRA) </t>
  </si>
  <si>
    <t>ESTACIONES EN HILERA , CON ALTOS DE PRIVACIDAD Y  GABINETES AEREOS, TAMAÑO 0.70 CM X 0.70CM</t>
  </si>
  <si>
    <t>CUBICULOS PARA USUARIOS DE LA BIBLIOTECA</t>
  </si>
  <si>
    <t xml:space="preserve">ESTANTERIA ANQUEL ESPECIALES DE BIBLIOTECA </t>
  </si>
  <si>
    <t>SEPARADORES DE LIBROS PARA LA BIBLIOTECA</t>
  </si>
  <si>
    <t xml:space="preserve">CUBICOS INDIVIDUALES DE BIBLIOTECA </t>
  </si>
  <si>
    <t xml:space="preserve">SENSOR DE SEGURIDAD </t>
  </si>
  <si>
    <t xml:space="preserve">CODIGO DE SEGURIDAD </t>
  </si>
  <si>
    <t xml:space="preserve">ADQUISION BASE DE DATOS ESPECIALIZADA HACIENDARIA </t>
  </si>
  <si>
    <t xml:space="preserve">COMPUTADORA DE ESCRITORIO PARA USO DEL USUARIO DE LA BIBLIOTECA </t>
  </si>
  <si>
    <t xml:space="preserve">CONTRATACION DE CATALOGADOR DE LIBROS </t>
  </si>
  <si>
    <t xml:space="preserve">CONTROL DE ACCESO DE SEGURIDAD </t>
  </si>
  <si>
    <t xml:space="preserve">CONCURSO ANUAL DE INVESTIGACION HACENDARIA </t>
  </si>
  <si>
    <t xml:space="preserve">DERECHO AUTOR </t>
  </si>
  <si>
    <t>BECAS PARA CAPACITACION (PASAJE Y ESTADIA)</t>
  </si>
  <si>
    <t>ESCRITORIO TOPE OVALADO, TOPE NATURAL CHERRY OVALADO, ESTRUCTURA GRIS CLARO, SIN GAVETAS, MEDIDAS 36"X71" TIPO L</t>
  </si>
  <si>
    <t xml:space="preserve">BARRAS DE CHOCOLATE PARA OBSEQUIAR (250) CON MOTIVO DEL DIA DE SAN VALENTIN </t>
  </si>
  <si>
    <t xml:space="preserve">REFRIGERIO PARA 50 PERSONAS, ACTIVIDAD DE INTEGRACION CON LOS ENCARGADOS </t>
  </si>
  <si>
    <t>REFRIGERIO PARA 250 PERSONAS</t>
  </si>
  <si>
    <t xml:space="preserve">CUBOS DE HELADOS, CELEBRACION DEL DIA DEL SERVIDOR PUBLICO </t>
  </si>
  <si>
    <t>ALMUERZO CELEBRACIÓN DÍA DE LAS MADRES (80 PERSONAS)</t>
  </si>
  <si>
    <t>ALMUERZO CELEBRACIÓN DÍA DEL PADRE (80 PERSONAS)</t>
  </si>
  <si>
    <t>DESAYUNO DIA DE LA MUJER 90 PERSONAS</t>
  </si>
  <si>
    <t>DESAYUNO CAMPAMENTO DIVERTIDO 150 PERSONAS</t>
  </si>
  <si>
    <t xml:space="preserve">TINTAS PARA IMPRESORA DE CARNET:  COLOR RIBBON KIT YMCKT SP-75 PLUS, 500 IMÁGENES, OPTIMIZADO PARA UTILIZAR CON DATA CARD SP Y FP SERIE CARD PRINTERS, CUATRO COLORES, MANGA DE LIMPIEZA ADHESIVA, TARJETA DE LIMPIEZA </t>
  </si>
  <si>
    <t xml:space="preserve">CERTIFICACION INTERNACIONAL DE COACHING DE EQUIPOS, DIRIGIDO A LOS ENCARGADOS </t>
  </si>
  <si>
    <t>CONTRATACION DE SERVICIOS DE MEDICINA GENERAL PREVENTIVA (CONSULTORIO MEDICO)</t>
  </si>
  <si>
    <t xml:space="preserve">CONTRATACION DE SERVICIOS LABORATORIOS MEDICOS </t>
  </si>
  <si>
    <t>AUTOBUS PARA TRANSPORTA EMPLEADOS</t>
  </si>
  <si>
    <t>ARCHIVO DE 4 GAVETAS PARA EXPEDIENTES DE EMPLEADOS</t>
  </si>
  <si>
    <t>PAGO DE PLANES COMPLEMENTARIOS A COLABORADORES</t>
  </si>
  <si>
    <t>ALMUERZO Y DESAYUNO ACTIVIDAD DE INTEGRACION : CASA ROSADA (CAUSA SOCIAL)</t>
  </si>
  <si>
    <t>ACTIVIDAD DE INTEGRACION: EXCURSION HAITISES/JARABACOA</t>
  </si>
  <si>
    <t>ACTIVIDAD DE INTEGRACION PARA COLABORADORES INTERNA</t>
  </si>
  <si>
    <t>ACTIVIDAD DE INTEGRACION : ZONA COLONIAL</t>
  </si>
  <si>
    <t>ACTIVIDAD DE INTEGRACION: CASA HERMANAS MIRABALES Y SENDERO DEL CACAO (CAUSA SOCIAL)</t>
  </si>
  <si>
    <t xml:space="preserve">LONCHERAS TERMICAS PARA COMIDA </t>
  </si>
  <si>
    <t xml:space="preserve">MANTENIMIENTO RELOJ DE PONCHE </t>
  </si>
  <si>
    <t>SOFTWARE DE PRUEBAS PSICOMETRICAS</t>
  </si>
  <si>
    <t>ALMUERZO PARA CAMPAMENTO DE VERANO (150 NINÓS)</t>
  </si>
  <si>
    <t>ALMUERZO NAVIDEÑO INSTITUCIONAL (250 PERSONAS)</t>
  </si>
  <si>
    <t xml:space="preserve">EQUIPO DE SEGURIDAD PERSONAL PARA BRIGADA DE SEGURIDAD OCUPACIONAL </t>
  </si>
  <si>
    <t xml:space="preserve">CONTRATO DE SEGURO CATASTROFICO PARA 260 PERSONA </t>
  </si>
  <si>
    <t xml:space="preserve">BOLETINES INSTITUCIONALES </t>
  </si>
  <si>
    <t xml:space="preserve">BORRAS DE LECHE PARA SEMANA ECONOMICA Y FINANCIERA BANCO CENTRAL </t>
  </si>
  <si>
    <t xml:space="preserve">REGLA PEQUEÑA PARA CARTUCHERA SEMANA ECONOMICA BANCO CENTRAL </t>
  </si>
  <si>
    <t xml:space="preserve">CARTUCHERAS SERIGRAFIADAS SEMANA ECONOMICA BANCO CENTRAL </t>
  </si>
  <si>
    <t xml:space="preserve">LAPICES DE CARBON SERIGRAFIADOS SEMANA ECONOMICA Y FINANCIERA DEL BANCO CENTRAL </t>
  </si>
  <si>
    <t xml:space="preserve">LIBRETAS RAYADAS SERIGRAFIADAS 8.25 X 5.25 SEMANA ECONOMICA BANCO CENTRAL </t>
  </si>
  <si>
    <t xml:space="preserve">CARTULINA PERLADA CREMA PARA TARJETA DE NAVIDAD </t>
  </si>
  <si>
    <t>AGENDAS GRANDES PARA OBSEQUIO PERIODISTAS</t>
  </si>
  <si>
    <t xml:space="preserve">MICROFONO PODIUM CUELLO DE GANSO SHURE </t>
  </si>
  <si>
    <t>REFRIGERIO PARA 30 PERSONAS CAPACITACIONES PERIODISTAS HACIENDA Y SUS DEPENDENCIAS</t>
  </si>
  <si>
    <t xml:space="preserve">RERIGERIO PARA 40 PERSONAS PARA SOCIALIZACION DEL MANUAL DE CRISIS,  PRESENTACION DE PROGRAMA INFORMATIVO DE YOUTUBE Y REDES SOCIALES </t>
  </si>
  <si>
    <t>REFRIGERIO PARA 100 PERSONAS CONFERENCIA FERIA DEL LIBRO 2019</t>
  </si>
  <si>
    <t>JUGOS DE 1 PINTA DE DIVERSOS SABORES (NARANJA, FRUIT PUNCH, COKTAIL DE FRUTAS) PARA BRINDIS BANDAS DE MUSICA ANIVERSARIO INSTITUCIONAL</t>
  </si>
  <si>
    <t>CONSULTORIA PARA AUDITORIA, DISEÑO DE MANUAL DE COMUNICACIÓN DE CRISIS Y LA SOCIALIZACION</t>
  </si>
  <si>
    <t xml:space="preserve">CARPETAS INSTITUCIONALES TROQUELADAS CON BOLSILLO </t>
  </si>
  <si>
    <t xml:space="preserve">BOTONES INSTITUCIONALES, SEMANA ECONOMICA Y ACTIVIDADES INSTITUCIONALES </t>
  </si>
  <si>
    <t>PUBLICIDAD PERIODICO /ANUNCIOS)</t>
  </si>
  <si>
    <t xml:space="preserve">BANNER TAMAÑO 90 X 90PARA DIVERSOS EVENTOS </t>
  </si>
  <si>
    <t>FLORES EVENTO CITICED</t>
  </si>
  <si>
    <t>ESTRUCTURA PARA BANNER (BACKPANNER) TAMAÑO 90X90</t>
  </si>
  <si>
    <t xml:space="preserve">OLLA DE ALUMINIO GRANDE DE 22.5 LITROS Y 4MM DE ESPESOR Y 32 CM DE ALTO </t>
  </si>
  <si>
    <t xml:space="preserve">BOMBONERAS DE 20 CM DE ALTO, CRISTAL TRANSPARENTE, ANCHO 19CM DE DIAMETRO </t>
  </si>
  <si>
    <t xml:space="preserve">COPAS DE AGUA DE 12OZ, 13.4 CM DE ALTO Y 7.8 CM DE ANCHO, CRISTAL TRANSPARENTE </t>
  </si>
  <si>
    <t>TENEDORES  TRIDENTES DE METAL PARA PICADERAS</t>
  </si>
  <si>
    <t xml:space="preserve">TASAS DE CAFÉ SET DE 24 PIEZAS EN PORCELANA BLANCA </t>
  </si>
  <si>
    <t>COPAS DE AGUA DE 12OZ, 15 CM DE ALTO Y 7.8 CM DE ANCHO, CRISTAL TRANSPARENTE PARA FACILITADORES</t>
  </si>
  <si>
    <t xml:space="preserve">PINZAS PARA SERVIR ALIMENTOS DE ALUMINIO CON PUNTA DE PLASTICO </t>
  </si>
  <si>
    <t>OFRENDA PARA LA IGLESIA, MISA DE ACCION DE GRACIAS POR ANIVERSARIO</t>
  </si>
  <si>
    <t>FLORES PARA LA IGLESIA MISA DE ACCION DE GRACIAS ANIVERSARIO 2019</t>
  </si>
  <si>
    <t xml:space="preserve">OFRENDA FLORAL MES DE LA PATRIA Y ANIVERSARIO INSTITUCIONAL </t>
  </si>
  <si>
    <t>OBSEQUIOS PARA RIFA DE LA JORNADA SECRETARIAL 2018</t>
  </si>
  <si>
    <t>BONOS PARA COMPRA DE OBSEQUIOS EN SEMANA ECONOMICA</t>
  </si>
  <si>
    <t xml:space="preserve">TE FRIO </t>
  </si>
  <si>
    <t>ELABORACION, GRABACION, EDICION Y POSTPRODUCCION DE INFOMERCIAL CAPGEFI</t>
  </si>
  <si>
    <t>PLIEGOS</t>
  </si>
  <si>
    <t>TAPAS P/INODOROS</t>
  </si>
  <si>
    <t>BLANCO REDONDO EZ65901J</t>
  </si>
  <si>
    <t>BONE ELONGADO 9654</t>
  </si>
  <si>
    <t xml:space="preserve">TUBO FLUORECENTE </t>
  </si>
  <si>
    <t>GE F32T8/SPX41/ECO2 63544/63548</t>
  </si>
  <si>
    <t>GE F17T8/SPX41 45748/45749</t>
  </si>
  <si>
    <t xml:space="preserve"> ALAMBRE</t>
  </si>
  <si>
    <t>THHN NO.8 NEGRO ECOPLUS</t>
  </si>
  <si>
    <t>THHN NO.10 ROJO ECOPLUS</t>
  </si>
  <si>
    <t>THHN NO.12 BLANCO ECOPLUS</t>
  </si>
  <si>
    <t>THHN NO.12 NEGRO ECOPLUS</t>
  </si>
  <si>
    <t>ALAMBRE</t>
  </si>
  <si>
    <t>THHN NO.10 AZUL ECOPLUS</t>
  </si>
  <si>
    <t>MANGUERA FLEX LAVAMANO</t>
  </si>
  <si>
    <t>1/2X3/8X20´´ 48132</t>
  </si>
  <si>
    <t>MANGUERA FLEX INODORO</t>
  </si>
  <si>
    <t>3/8X7/8X12 GOODYEAR</t>
  </si>
  <si>
    <t>ROLLO TEFLON</t>
  </si>
  <si>
    <t>3/4´´</t>
  </si>
  <si>
    <t>LLAVE ANGULAR AMER.</t>
  </si>
  <si>
    <t>1/2 X 3/8 OR17C</t>
  </si>
  <si>
    <t>3/8 X 3/8 OR15C</t>
  </si>
  <si>
    <t>CODO CPVC</t>
  </si>
  <si>
    <t>1/2X90</t>
  </si>
  <si>
    <t>TEE CPVC</t>
  </si>
  <si>
    <t>CPVC 1/2</t>
  </si>
  <si>
    <t>NIPLE GALV.</t>
  </si>
  <si>
    <t>1/2 X 2</t>
  </si>
  <si>
    <t>PINTURA TROPICAL PLUS</t>
  </si>
  <si>
    <t>S/GLOSS BCO HUESO 962 5GL.</t>
  </si>
  <si>
    <t>S/GLOSS BCO. COL. 960 5GL.</t>
  </si>
  <si>
    <t>SEMIGLOSS ICE CREAM 965 5GL</t>
  </si>
  <si>
    <t>BASE TROPICAL PLUS ACRILICA</t>
  </si>
  <si>
    <t>SEMI-GLOSS PASTEL 5 GLS.</t>
  </si>
  <si>
    <t>PINTURA TROPICAL PLUS ACRILICA</t>
  </si>
  <si>
    <t>BLCO. PERLA 09 CUBO</t>
  </si>
  <si>
    <t xml:space="preserve">PINTURA TROPICAL PLUS ACRILICA </t>
  </si>
  <si>
    <t>BLCO. 00 5GL</t>
  </si>
  <si>
    <t xml:space="preserve">BROCHA GRIS </t>
  </si>
  <si>
    <t>TUCAN 3´´´´</t>
  </si>
  <si>
    <t>TUCAN 2´´´´</t>
  </si>
  <si>
    <t xml:space="preserve">MOTA ANTI-GOTA </t>
  </si>
  <si>
    <t>LANCO PA-580-19</t>
  </si>
  <si>
    <t xml:space="preserve">9X3/8 </t>
  </si>
  <si>
    <t>LONA PLASTICA</t>
  </si>
  <si>
    <t>REF. SETABO MAMEY 8X10</t>
  </si>
  <si>
    <t>DEST. P/RELOJERO</t>
  </si>
  <si>
    <t>PLANO 6/1 C103</t>
  </si>
  <si>
    <t>CORTA VIDRIO</t>
  </si>
  <si>
    <t>JOKA</t>
  </si>
  <si>
    <t>PISTOLA SILICON</t>
  </si>
  <si>
    <t>TRUPER 17536 PIPE-1/2</t>
  </si>
  <si>
    <t>BARRA DE SILICON</t>
  </si>
  <si>
    <t>GRUESA 3/8´´ X 10´´</t>
  </si>
  <si>
    <t>FINA 5/16´´</t>
  </si>
  <si>
    <t>VALVULA D/SALIDA</t>
  </si>
  <si>
    <t>P/IN PLOMER P-B6021 (234)</t>
  </si>
  <si>
    <t>VALVULA D/ENTRADA</t>
  </si>
  <si>
    <t>P/INOD PLOMER P-B3011C</t>
  </si>
  <si>
    <t>EXTENSION PARA PINTAR</t>
  </si>
  <si>
    <t>EXTENSION PARA PINTAR DE 3 METRO</t>
  </si>
  <si>
    <t>BALANCIN PLASTICO</t>
  </si>
  <si>
    <t>BLCO 680135/680</t>
  </si>
  <si>
    <t>JUNTA DE ENTROQUE</t>
  </si>
  <si>
    <t xml:space="preserve">JUNTA DE CERA </t>
  </si>
  <si>
    <t>P/INOD 40001/40143 EASTIMAN</t>
  </si>
  <si>
    <t>PERA D/DESCARGA</t>
  </si>
  <si>
    <t>P/INOD. P-B6025</t>
  </si>
  <si>
    <t>MANGUERA PARA INODORO</t>
  </si>
  <si>
    <t>FLEX P/IN. 3/8X7/8 40CM AS-B40</t>
  </si>
  <si>
    <t>MANGUERA PARA LAVAMANO</t>
  </si>
  <si>
    <t>P/LAV. 1/2X3/8 55CM. EVL-B55</t>
  </si>
  <si>
    <t>GUANTE PARA ELECTRICISTA</t>
  </si>
  <si>
    <t>MATERIAL 3M</t>
  </si>
  <si>
    <t xml:space="preserve">CEMENTO DE CONTACTO </t>
  </si>
  <si>
    <t>PEGAMENTO DE CONTACTO</t>
  </si>
  <si>
    <t xml:space="preserve">TEE CPVC </t>
  </si>
  <si>
    <t>TEE DE MEDIA PARA AGUA CALIENTE</t>
  </si>
  <si>
    <t>ADAPTADOR HEMBRA</t>
  </si>
  <si>
    <t>ADAPTADOR MACHO</t>
  </si>
  <si>
    <t>ADAPTADOR DE 1/2 PARA AGUA CALIENTE</t>
  </si>
  <si>
    <t>ALICATE DE CORTE ELECTRICO</t>
  </si>
  <si>
    <t>CABEZA UNIVERSAL DE 8 PULG, CAPACIDAD AISLAMIENTO NOMINAL 1000 V</t>
  </si>
  <si>
    <t>PINZA DE CORTE</t>
  </si>
  <si>
    <t>PINSA CON CAPACIDAD DE AISLAMIENTO NOMINAL DE 1000 V</t>
  </si>
  <si>
    <t>ALICATE DE PUNTA</t>
  </si>
  <si>
    <t>ALICATE DE PUNTA CON CAPACIDAD DE AISLAMIENTO NOMINAL DE 1000 V</t>
  </si>
  <si>
    <t>MARTILLO C/MANGO</t>
  </si>
  <si>
    <t>MARTILLO CON MANGO DE GOMA</t>
  </si>
  <si>
    <t>CINCEL PLANO</t>
  </si>
  <si>
    <t>DE 8 PULGADA</t>
  </si>
  <si>
    <t>PLANA PARA ALBAÑIL</t>
  </si>
  <si>
    <t>PLANA PARA ALBAÑIL DE 7 PULGADA</t>
  </si>
  <si>
    <t>CINTA P/ALAMBRE</t>
  </si>
  <si>
    <t>CINTA PARA ALAMBRAR DE CARRETER DE 65 PIES</t>
  </si>
  <si>
    <t>CINTA PARA ALAMBRAR TIRA HILO DE 4 MM X 15 M</t>
  </si>
  <si>
    <t>CINTA METRICA</t>
  </si>
  <si>
    <t xml:space="preserve">CINTA PARA MEDIR DE 8 M </t>
  </si>
  <si>
    <t xml:space="preserve">CUCHILLA </t>
  </si>
  <si>
    <t>CUCHILLA DE CORTE RETRACTIL</t>
  </si>
  <si>
    <t xml:space="preserve">PILA </t>
  </si>
  <si>
    <t>AAA</t>
  </si>
  <si>
    <t>PILA</t>
  </si>
  <si>
    <t>9V</t>
  </si>
  <si>
    <t>CAPA P/AGUA C/PANTALON AMAR.</t>
  </si>
  <si>
    <t>CAPA IMPERMEABLE</t>
  </si>
  <si>
    <t>INTERRUPTOR 3 VIAS</t>
  </si>
  <si>
    <t>INTERRUCTOR 3 VIAS</t>
  </si>
  <si>
    <t>INTERRUPTOR 4 VIAS</t>
  </si>
  <si>
    <t>INTERRUCTOR 4 VIAS</t>
  </si>
  <si>
    <t>PLACA CIEGA 2 X 4</t>
  </si>
  <si>
    <t xml:space="preserve">TAPA DECORATIVA 2 X 4 </t>
  </si>
  <si>
    <t>TOMA-CTE DUPLEX</t>
  </si>
  <si>
    <t>TOMACORRIENTE DOBLE 110 V DECORATIVO</t>
  </si>
  <si>
    <t>CONDUFLEX 1/2´´</t>
  </si>
  <si>
    <t>TUBERIA FLEXIBLE PLASTICA DE 1/2</t>
  </si>
  <si>
    <t>CONDUFLEX 3/4</t>
  </si>
  <si>
    <t>TUBERIA FLEXIBLE PLASTICA DE 3/4</t>
  </si>
  <si>
    <t xml:space="preserve">CAJA METAL 2 X 4 </t>
  </si>
  <si>
    <t xml:space="preserve">CAJA 2X4 USA 3/4 </t>
  </si>
  <si>
    <t>CAJA METAL 2 X 4</t>
  </si>
  <si>
    <t>CAJA 2X4 USA 1/2</t>
  </si>
  <si>
    <t>CAJA OCTAGONAL</t>
  </si>
  <si>
    <t>CAJA REDONDA PARA LUCES DE TECHO</t>
  </si>
  <si>
    <t xml:space="preserve">TAPA OCTAGONAL </t>
  </si>
  <si>
    <t>TAPA OCTAGONAL CON ORIFICIO DE 1/2</t>
  </si>
  <si>
    <t xml:space="preserve">TAPA 2 X 4 </t>
  </si>
  <si>
    <t>TAPA 2 X 4 CON ORIFICIO DE 1/2</t>
  </si>
  <si>
    <t>TAPA CIEGA 5 X 5</t>
  </si>
  <si>
    <t>TAPA DE REGISTRO CIEGA 5X5 USA TP568</t>
  </si>
  <si>
    <t>COUPLING EMT DE 1/2</t>
  </si>
  <si>
    <t>L122/J211</t>
  </si>
  <si>
    <t>COUPLING EMT DE 3/4</t>
  </si>
  <si>
    <t>L124/J212</t>
  </si>
  <si>
    <t>COUPLING EMT DE 1´´</t>
  </si>
  <si>
    <t>JSK-100A</t>
  </si>
  <si>
    <t>MINI MARCO  DE SEGUETA</t>
  </si>
  <si>
    <t>20002 MAT-12P</t>
  </si>
  <si>
    <t>SEGUETA NICH</t>
  </si>
  <si>
    <t>18T/12´´ NF-1218</t>
  </si>
  <si>
    <t>INTERRUPTOR DOBLE</t>
  </si>
  <si>
    <t>INTERRUPTOR TRIPLE</t>
  </si>
  <si>
    <t>ALAMBRE GOMA</t>
  </si>
  <si>
    <t>TF</t>
  </si>
  <si>
    <t>NO.14X4 TSJ</t>
  </si>
  <si>
    <t>NO.14X3 TSJ</t>
  </si>
  <si>
    <t>NO.14X2 TSJ</t>
  </si>
  <si>
    <t>THHN NO.12X3 TSJ</t>
  </si>
  <si>
    <t>NO.12X2 TSJ</t>
  </si>
  <si>
    <t>NO.10X3 TSJ</t>
  </si>
  <si>
    <t xml:space="preserve">COMPRESOR </t>
  </si>
  <si>
    <t>compresor para pintar con pistola de 5 gl</t>
  </si>
  <si>
    <t>TALADRO PERCUTOR</t>
  </si>
  <si>
    <t>Taladro eléctrico de 5/8 con martillo</t>
  </si>
  <si>
    <t>CANALETA PVC BCO 1/2´´´´</t>
  </si>
  <si>
    <t>KOPOS LV 11X10</t>
  </si>
  <si>
    <t>CANALETA PVC BCO 3/4´´´´</t>
  </si>
  <si>
    <t>KOPOS LHD 20X10</t>
  </si>
  <si>
    <t>CANALETA PVC BCO 1´´´´</t>
  </si>
  <si>
    <t>KOPOS LHD 25X15 P2</t>
  </si>
  <si>
    <t>CANALETA PVC 1-1/4´´´´</t>
  </si>
  <si>
    <t>KOPOS LHD 32X15P</t>
  </si>
  <si>
    <t>MEZCLADORA PARA FREGADERO</t>
  </si>
  <si>
    <t>GENEB 61200284566</t>
  </si>
  <si>
    <t>BREAKER GE</t>
  </si>
  <si>
    <t>THQL2116 2P 60A</t>
  </si>
  <si>
    <t>THQL2150 2P 50A</t>
  </si>
  <si>
    <t>THQL2140 2P 40A</t>
  </si>
  <si>
    <t>THQL2130 2P 30A</t>
  </si>
  <si>
    <t>THQL2120 2P 20A</t>
  </si>
  <si>
    <t>THQL2115 2P 15A</t>
  </si>
  <si>
    <t>TUBO FLUORESC TIPO U</t>
  </si>
  <si>
    <t>TUBO PARA LAMPARAS FD 32 TIPO U</t>
  </si>
  <si>
    <t>TUBO FLUORESC</t>
  </si>
  <si>
    <t>TUBO PARA LAMPARAS FD 32</t>
  </si>
  <si>
    <t>TRANSFORM ELECT</t>
  </si>
  <si>
    <t>2X32T8 MV OSRAMQTP2X32</t>
  </si>
  <si>
    <t>ENCHUFE ELECTRICO</t>
  </si>
  <si>
    <t>15A 110V CUERPO M. 515PA</t>
  </si>
  <si>
    <t>TOMA-CTE PARA EXTENSION</t>
  </si>
  <si>
    <t>15A-110V GOMA 515CR</t>
  </si>
  <si>
    <t>TAPE VINYL</t>
  </si>
  <si>
    <t xml:space="preserve">3M SUPER 33T </t>
  </si>
  <si>
    <t>ALICATE DE PRESION</t>
  </si>
  <si>
    <t>CURVO 10´´</t>
  </si>
  <si>
    <t>CONECTORES RECTO EMT 3/4´´</t>
  </si>
  <si>
    <t>FOX502/JSC-75A</t>
  </si>
  <si>
    <t>CONECTORES RECTO BX DE 1/2´´</t>
  </si>
  <si>
    <t>L421</t>
  </si>
  <si>
    <t xml:space="preserve">CONECTORES RECTO BX 1´´ </t>
  </si>
  <si>
    <t>L423</t>
  </si>
  <si>
    <t>CONECTORES RECTO BX DE 3/4´´</t>
  </si>
  <si>
    <t>SC75</t>
  </si>
  <si>
    <t>CAJA METAL 5X5</t>
  </si>
  <si>
    <t>USA 1/2-3/4 TP549</t>
  </si>
  <si>
    <t>FAJA PARA FUERZA</t>
  </si>
  <si>
    <t>FAJA PARA FUERZA MLXL</t>
  </si>
  <si>
    <t>CARRETILLA DE CARGA</t>
  </si>
  <si>
    <t>CARRETILLA DE CARGA MANUAL EN FORMA DE L</t>
  </si>
  <si>
    <t>BATAS PARA PERSONAL DE MANTENIMIENTO</t>
  </si>
  <si>
    <t>ASPIRADORA PARA ALFOMBRA</t>
  </si>
  <si>
    <t>ASPIRADORA 127 V MAQUINA ASPIRADORA POLVO/AGUA</t>
  </si>
  <si>
    <t xml:space="preserve">CONTACTOR </t>
  </si>
  <si>
    <t>CONTACTOR PARA ACONDICIONADORES DE AIRE 2P 40 AMP. 24 V</t>
  </si>
  <si>
    <t>CAPACITORES</t>
  </si>
  <si>
    <t>CAPACITORES PARA ACONDICIONADORES DE AIRE 60 MBF 370 V AC</t>
  </si>
  <si>
    <t>CAPACITORES PARA ACONDICIONADORES DE AIRE 440 V AC 60-5 UF +/- 10%</t>
  </si>
  <si>
    <t xml:space="preserve">JUEGO DE DESTORNILLADORES </t>
  </si>
  <si>
    <t>ALAMBRE DULCE</t>
  </si>
  <si>
    <t>ROLLITO DE ALAMBRE DULCE</t>
  </si>
  <si>
    <t>PULIDORA ANGULAR</t>
  </si>
  <si>
    <t>PULIDORA ANGULAR DE 4-1/2</t>
  </si>
  <si>
    <t>ESCALERA TIPO TIJERA</t>
  </si>
  <si>
    <t>ESCALERA DE FIBRA TIPO TIJERA DE 10 PIE</t>
  </si>
  <si>
    <t>DISCO DE DIAMANTE</t>
  </si>
  <si>
    <t>DISCO DE DIAMANTE DE 4-1/2</t>
  </si>
  <si>
    <t>DISCO DE CORTE</t>
  </si>
  <si>
    <t>DISCO DE CORTE DE 4-1/2</t>
  </si>
  <si>
    <t>JUEGO DE BARRENA</t>
  </si>
  <si>
    <t>JUEGO DE BARRENA DE DIFERENTE TAMAÑO, PARA PARED Y METAL</t>
  </si>
  <si>
    <t>CASILLERO LOCKERS DE 18 PUERTAS CON CERRADURA</t>
  </si>
  <si>
    <t>ESCRITORIO TIPO L</t>
  </si>
  <si>
    <t>PARA ENCARGADO DE SERVICIOS GENERALES</t>
  </si>
  <si>
    <t>COMPUTADORA PARA ENC. SERVICIOS GRAL</t>
  </si>
  <si>
    <t>COMPUTADORA QUE SOPORTE AUTOCAD</t>
  </si>
  <si>
    <t>COMPUTADORA ADMINISTRATIVA</t>
  </si>
  <si>
    <t>AUXILIAR ADMINISTRATIVO</t>
  </si>
  <si>
    <t>MONITOR DE 24"</t>
  </si>
  <si>
    <t>PARA ENC. SERVICIOS GENERALES</t>
  </si>
  <si>
    <t>TERMOSTATO</t>
  </si>
  <si>
    <t xml:space="preserve">TERMOSTATO DIGITAL </t>
  </si>
  <si>
    <t>PROTECTOR DE TERMOSTATO</t>
  </si>
  <si>
    <t>PROTECTOR CON LLAVE PARA TERMOSTATO</t>
  </si>
  <si>
    <t>TANQUE DE GAS REFRIGERANTE R22</t>
  </si>
  <si>
    <t>GAS REFRIGERANTE R22 DE 30 LIBRAS</t>
  </si>
  <si>
    <t>TANQUE DE GAS REFRIGERANTE R410a</t>
  </si>
  <si>
    <t>GAS REFRIGERANTE R410 DE 25 LIBRAS</t>
  </si>
  <si>
    <t>TARUGO SHEETROCK</t>
  </si>
  <si>
    <t>TARUGO TIPO TORNILLO</t>
  </si>
  <si>
    <t>MASILLA ACRILICA</t>
  </si>
  <si>
    <t>CUBETA</t>
  </si>
  <si>
    <t xml:space="preserve">CUBETA DE 5 </t>
  </si>
  <si>
    <t>MASILLA SILICON</t>
  </si>
  <si>
    <t>TUBO</t>
  </si>
  <si>
    <t>TUBO DE 10 OZ</t>
  </si>
  <si>
    <t xml:space="preserve"> (BANNER PARA SEMINARIO PUERTO RICO (TAMAÑO 31X80 FULL COLOR CON ROLL-UP)</t>
  </si>
  <si>
    <t>BANNER PARA MAESTRÍA
(TAMAÑO 31X80 FULL COLOR CON ROLL-UP)</t>
  </si>
  <si>
    <t>BANNER PARA IDEA INTERNATIONAL
(TAMAÑO 31X80 FULL COLOR CON ROLL-UP)</t>
  </si>
  <si>
    <t xml:space="preserve">CALENDARIOS INSTITUCIONALES </t>
  </si>
  <si>
    <t>LETRERO EXTERIOR ILUMINADO EN SINTRA</t>
  </si>
  <si>
    <t>FUNDAS P/ BASURA GRANDES (PAQUETE DE 100 )</t>
  </si>
  <si>
    <t>PÓLIZA DE SEGURO PARA VEHÍCULO (FLOTA DE TRES)</t>
  </si>
  <si>
    <t>LAMPARA DE TECHO LED  2X2</t>
  </si>
  <si>
    <t>IMPRESORA LASER HP P2035N</t>
  </si>
  <si>
    <t>TONNERS CE505A</t>
  </si>
  <si>
    <t xml:space="preserve">CORTINAS VENTANALES DEL CENTRO </t>
  </si>
  <si>
    <t xml:space="preserve">CAJA FUERTE REFORZADA 1.5 PIES CUBICOS </t>
  </si>
  <si>
    <t>TRAMERIA MOVIL DE ACERO REFORZADO</t>
  </si>
  <si>
    <t xml:space="preserve">SHUTTER PARA VENTANALES </t>
  </si>
  <si>
    <t xml:space="preserve">REMODELACION DE BAÑOS </t>
  </si>
  <si>
    <t>REMODELACION DE DIVERSAS AREAS</t>
  </si>
  <si>
    <t xml:space="preserve">INSTALACION DE PLAFON PVC EN DIFERENTES AREAS </t>
  </si>
  <si>
    <t>DIGITALIZACION DE DOCUMENTACION DE ARCHIVO CENTRAL</t>
  </si>
  <si>
    <t>MOUSE PAD</t>
  </si>
  <si>
    <t>MARCADORES PARA PIZARRA BLANCA / CODIGO: 44121708 / VARIOS COLORES / LIMPIEZA RAPIDA, SECADO RÁPIDO, NO TÓXICO, POCO OLOR.</t>
  </si>
  <si>
    <t>RESALTADORES (VARIOS COLORES) / CODIGO: 44101802 / VARIADOS COLORES</t>
  </si>
  <si>
    <t>ESPIRALES PARA ENCUADERNACION 19MM (3/8´´), 19 ANILLOS, CAPACIDAD DE 100 A 150 HOJAS</t>
  </si>
  <si>
    <t>CAJAS 100/2</t>
  </si>
  <si>
    <t>GRAPAS PARA FOTOCOPIADORA RICOH AFICIO 6002 ( RICOH PPC, REFILL STAPLE TYPE K)</t>
  </si>
  <si>
    <t>LAPICEROS SERIGRAFIADOS CON LOGO CAPGEFI, PLÁSTICOS, AZULES</t>
  </si>
  <si>
    <t>LIBRETAS PEQUEÑAS RAYADAS (IMPRENTA)</t>
  </si>
  <si>
    <t>PORTADAS PLÁSTICAS PARA ENCUADERNAR</t>
  </si>
  <si>
    <t xml:space="preserve">CABLE HDMI (DATASHOW AULAS9 100 PIES </t>
  </si>
  <si>
    <t xml:space="preserve">IMPRESORA PEQUEÑA PARA LA DIVISION DE COORDINACION </t>
  </si>
  <si>
    <t xml:space="preserve">TABLETAS CON DATA (PARA COORDINADORES DE CAPACITACION) </t>
  </si>
  <si>
    <t>REFRIGERIO PARA 10 PERSONAS (PARA REUNIONES ACADÉMICAS)</t>
  </si>
  <si>
    <t>REFRIGERIO PARA 150PERSONAS, PARA ACTIVIDAD MIGUEL COCCO</t>
  </si>
  <si>
    <t>REFRIGERIO PARA 30 PERSONAS (CURSOS PROVINCIALES AGUA, CAFÉ, ETC,)</t>
  </si>
  <si>
    <t xml:space="preserve">PODIUM PEQUEÑO </t>
  </si>
  <si>
    <t xml:space="preserve">SILLAS PARA AULAS </t>
  </si>
  <si>
    <t xml:space="preserve">ESCRITORIOS PARA AULAS Y LABORATORIOS </t>
  </si>
  <si>
    <t xml:space="preserve">PODIUM </t>
  </si>
  <si>
    <t xml:space="preserve">COMPUTADORAS LABORATORIOS </t>
  </si>
  <si>
    <t>SISTEMA DE SONIDO ( PARA INCRUSTAR EN EL TECHO DE LAS AULAS, LABORATORIOS, SALON DE ACTOS Y SALON DE REUNION DE ACADEMICO) 6x Altavoces de techo 100v Línea BLUETOOTH AMPLIFICADOR Kit</t>
  </si>
  <si>
    <t>CONTROL DE ACCESO ELECTRONICO (PARA LAS AULAS, LABORATORIOS Y SALON DE ACTOS)</t>
  </si>
  <si>
    <t>AIRES INVERTER ( PARA LAS AULAS, LABORATORIOS Y SALON DE ACTOS) 4 TONELADAS</t>
  </si>
  <si>
    <t>ACONDICIONAMIENTO DE PISOS (MADERA) ( PARA EL AULA 7 Y LOS LABORATORIOS )</t>
  </si>
  <si>
    <t xml:space="preserve">ESCRITORIO PARA FACILITADORES EN LAS AULAS (PEQUEÑO)  / ESCRITORIO PLATINUM MODULAR MODULAR ESPECIAL MED. 55” X 55” X 29” COD. 17616 </t>
  </si>
  <si>
    <t>TELEVISORES DE 55 PULGADA (PARA EL SALON DE ACTOS, SALON DE REUNION DE ACADEMICO Y AULAS 3 Y 4)</t>
  </si>
  <si>
    <t>PANTALLA AUTOMATICA ELECTRICAS ( PARA ACONDICIONAMIENTO DE LAS AULAS, LABORATORIOS, SALON DE ACTOS Y SALON DE REUNION DE ACADEMICO)</t>
  </si>
  <si>
    <t>BASE PARA SUJETAR TV. ( PARA EL SALON DE ACTOS, SALON DE REUNION DE ACADEMICO Y AULAS 3 Y 4)</t>
  </si>
  <si>
    <t>SILLON GERENCIAL (PARA SALON DE REUNION DE ACADEMICO) 
CON ESPALDAR EN MALLA Y ASIENTO TAPIZADO EN PIELINA ESPECIAL  Y  CON ESPALDAR ALTO.  (VICTORIA) COLOR:   NEGRO</t>
  </si>
  <si>
    <t>LAMPARA DE TECHO LED (PARA LAS AULAS, LABORATORIOS Y SALON DE ACTOS)</t>
  </si>
  <si>
    <t>MESA PARA AULA 7 (MESA DE ENTRENAMIENTOS TOPES DISPONIBLES EN VARIOS COLORES, ESTRUCTURA METÁLICA COLOR PLATEADO. CAPACIDAD PARA DOS (2) PERSONAS MED.: 28" X 55" X 29“)</t>
  </si>
  <si>
    <t xml:space="preserve">PARA SALON DE REUNIONES ACADEMICO (MESA DE REUNIÓN O ENTRENAMIENTOS) MED.:119” X 245” X 29” (8) ESCRITORIO DE 63”:COD-39056 (4) UNIÓN DE 90° COD-39237 (8) PLANCHUELAS: COD-30123 (1) INSTALACIÓN DE TOPES COD. INSTAL TOPES O PENÍNSULA PARA FORMAR MESAS DE CONFERENCIA OMAR MUEBLES </t>
  </si>
  <si>
    <t>Programa de Alta Especialización en Administración y Política Fiscal, que incluye una maestría con título propio en Hacienda Pública: Mención 1.-Politica Fiscal y  Administración Financiera. 2.-Tributaria.</t>
  </si>
  <si>
    <t xml:space="preserve">CALCULADORA DE 12 DIGITOS </t>
  </si>
  <si>
    <t>CINTA PARA IMPRESORA EPSON (VENTAS)</t>
  </si>
  <si>
    <t>CODIGO</t>
  </si>
  <si>
    <t>INTERRUPTOR SENCILLO</t>
  </si>
  <si>
    <t>Interruptor decorativo</t>
  </si>
  <si>
    <t>78101901                                                       90111503</t>
  </si>
  <si>
    <t>85….</t>
  </si>
  <si>
    <t>4512/41106402</t>
  </si>
  <si>
    <t>CENA PARA EL DIA DEL MAESTRO (200 PERSONAS)</t>
  </si>
  <si>
    <t xml:space="preserve">REFRIGERIO PARA 25 PERSONAS PARA LA APERTURA DE LOS PROCESOS DE COMPRA </t>
  </si>
  <si>
    <t xml:space="preserve">REFRIGERIO PARA 25 PERSONAS </t>
  </si>
  <si>
    <t>ALMUERZO CELEBRACIÓN ANIVERSARIO INSTITUCIONAL (200 PERSONAS)</t>
  </si>
  <si>
    <t>PLASMA PANTALLA 72 PULGADAS</t>
  </si>
  <si>
    <t>ALMUERZO PARA 50 PERSONAS MODULO DE IDEA INTERNACIONAL CON UNA DURACION DE 5 DIAS</t>
  </si>
  <si>
    <t>DOS (2) PICADERAS (COFFE BREAK) PARA 50 PERSONAS MODULO DE IDEA INTERNACIONAL CON UNA DURACION DE 5 DIAS</t>
  </si>
  <si>
    <t>CENA PARA 20 PERSONAS (INVITADOS ESPECIALES) IDEA INTERNACIONAL VERSION 1</t>
  </si>
  <si>
    <t>CENA PARA 20 PERSONAS (INVITADOS ESPECIALES) IDEA INTERNACIONAL VERSION 2</t>
  </si>
  <si>
    <t xml:space="preserve">BOLETOS AEREOS PARA 2 PERSONAS PARTICIPACION EN CLAD PORTUGAL </t>
  </si>
  <si>
    <t xml:space="preserve">VIATICOS PARA 2 PERSONAS PARA PARTICIPAR EN CLAD PORTUGAL </t>
  </si>
  <si>
    <t xml:space="preserve">SEGURO DE VIAJE PARA 2 PERSONAS PARA PARTICIPAR EN CLAD PORTUGAL </t>
  </si>
  <si>
    <t xml:space="preserve">ALOJAMIENTO 3 PERSONAS, EXPOSITORES DE LA  MAESTRIA INTERNACIONAL EN HACIENDA PUBLICA: MENCION ADMINISTRACION TRIBUTARIA </t>
  </si>
  <si>
    <t xml:space="preserve">ALQUILER SALON PARA DESARROLLO  MAESTRIA INTERNACIONAL EN HACIENDA PUBLICA: MENCION ADMINISTRACION TRIBUTARIA </t>
  </si>
  <si>
    <t xml:space="preserve">DOS (2) COFFE BREAK POR DIA PARA 30 PERSONAS POR 5 DIAS CAPACITACION EN PRESUPUESTO POR RESULTADOS CON LA FUNDACION GETULIO VARGAS DE BRASIL  </t>
  </si>
  <si>
    <t xml:space="preserve">TRES (3) BOLETOS AEREOS PARA EXPOSITORES DE LA CAPACITACION EN PRESUPUESTO POR RESULTADOS CON LA FUNDACION GETULIO VARGAS DE BRASIL </t>
  </si>
  <si>
    <t xml:space="preserve">ALOJAMIENTO PARA TRES (3) PERSONAS POR 5 DIAS, EXPOSITORES CAPACITACION PRESUPUESTO POR RESULTADOS CON LA FUNDACION GETULIO VARGAS </t>
  </si>
  <si>
    <t xml:space="preserve">ALQUILER DE SALON DE EVENTOS PARA CAPACITACION EN PRESUPUESTO POR RESULTADOS CON LA FUNDACION GETULIO VARGAS DE BRASIL </t>
  </si>
  <si>
    <t xml:space="preserve">UN (1) ALMUERZO POR DIA, DURANTE CINCO (5) DIAS PARA 30 PERSONAS, CAPACITACION EN PRESUPUESTO POR RESULTADOS CON LA FUNDACION GETULIO VARGAS DE BRASIL </t>
  </si>
  <si>
    <t>BRINDIS PARA VISITAS E INTERCAMBIO DE IDEAS Y/O PROYECTOS CON DIVERSOS DELEGADOS INTERNACIONALES (10 PERSONAS)</t>
  </si>
  <si>
    <t xml:space="preserve">BOLETOS AEREOS PARA PARTICIPACION EN VIRTUAL EDUCA, SUCRE, ECUADOR </t>
  </si>
  <si>
    <t xml:space="preserve">SEGURO DE VIAJE PARA PARTICPANTES EN VIRTUAL EDUCA, SUCRE, ECUADOR </t>
  </si>
  <si>
    <t xml:space="preserve">ESTADIA PARA PARTICIPANTES EN VIRTUAL EDUCA, SUCRE, ECUADOR </t>
  </si>
  <si>
    <t>BOLETO AEREO PARA PARTICPANTE EN EL ENTRENAMIENTO EN NEGOCIACIONES EN FINANZAS DE LA UNIVERSIDAD DE MASSACHUSETTS</t>
  </si>
  <si>
    <t>COLEGIATURA PARA PARTICIPANTE EN EL ENTRENAMIENTO EN NEGOCIACIONES EN FINANZAS DE LA UNIVERSIDAD DE MASSACHUSETTS</t>
  </si>
  <si>
    <t>SEGURO DE VIAJE PARA PARTICIPANTE ENTRENAMIENTO EN NEGOCIACIONES EN FINANZAS DE LA UNIVERSIDAD DE MASSACHUSETTS</t>
  </si>
  <si>
    <t>Becas Maestría para el Personal de la Dirección Académica (2 técnicos)- FUNCIONARIOS DEL AERA ACADEMICA-PAGO DE COLEGIATURA</t>
  </si>
  <si>
    <t>Certificaciones de Coaching interno- PAGO DE COLEGIATURA (PARA UN FUNCIONARIO DEL AERA ACADEMICA Y TECNICO DEL CAPGEFI)</t>
  </si>
  <si>
    <t xml:space="preserve">BOLETO AEREO PARA PARTICIPANTES EN LA CAPACITACION CON EL CEDDET-IEF EN GUATEMALA </t>
  </si>
  <si>
    <t xml:space="preserve">VIATICOS PARA PARTICIPANTES EN LA CAPACITACION CON EL CEDDET-IEF EN GUATEMALA </t>
  </si>
  <si>
    <t xml:space="preserve">SEGURO DE VIAJE PARA PARTICIPANTES EN LA CAPACITACION CON EL CEDDET-IEF EN GUATEMALA </t>
  </si>
  <si>
    <t xml:space="preserve">ESTADIA PARA PARTICIPANTES EN LA CAPACITACION CON EL CEDDET-IEF EN GUATEMALA </t>
  </si>
  <si>
    <t>BOLETO AEREO PARA VISITA TECNICA ACADEMICA AL ILPES DE CHILE PARA EL INTERCAMBIO DE CONOCIMIENTOS</t>
  </si>
  <si>
    <t>VIATICOS PARA VISITA TECNICA ACADEMICA AL ILPES DE CHILE PARA EL INTERCAMBIO DE CONOCIMIENTOS</t>
  </si>
  <si>
    <t>SEGURO DE VIAJE PARA PARTICIPANTE EN VISITA TECNICA ACADEMICA AL ILPES DE CHILE PARA EL INTERCAMBIO DE CONOCIMIENTOS</t>
  </si>
  <si>
    <t>ESTADIA PARA PARTICIPANTES EN VISITA TECNICA ACADEMICA AL ILPES DE CHILE PARA EL INTERCAMBIO DE CONOCIMIENTOS</t>
  </si>
  <si>
    <t>RED DE EGRESADOS DEL CAPGEFI (RECAP) - DESARROLLO DE 2 FOROS CON LOS EGRESADOS DE LAS ESPECIALIZACIONES PARA INTERCAMBIOS DE PROPUESTA PARA EL FORTALECIMIENTO DE LOS PROGRAMA DE CLASES - INCLUYE 2 COFFEE BREAK</t>
  </si>
  <si>
    <t>Maestría en Educación, Primer Pago 2 GRUPOS- PAGOS DE HONORARIOS (PARA 2 FUNCIONARIOS DEL AREA ACADEMICA)</t>
  </si>
  <si>
    <t>REFRIGERIO PARA 70 PERSONAS SENSIBILIZACIÓN SOBRE LA ÉTICA EN LA FUNCION PÚBLICA</t>
  </si>
  <si>
    <t>MESA PARA REUNIÓN MODULAR CON CAPACIDAD PARA 10 SILLAS</t>
  </si>
  <si>
    <t>PAQUETES DE PAPEL TOALLAS EN ROLLOS DE 12/1</t>
  </si>
  <si>
    <t>ACTIVIDAD DE INTEGRACION ENCARGADOS</t>
  </si>
  <si>
    <t>CONTRATRO DE MANTENIENTO IMPRESORA MULTIFUNCIONAL RICOH MP 3004</t>
  </si>
  <si>
    <t>AMARRE PLASTICO GRANDE (TIE WRAP) (100 UNIDADES)</t>
  </si>
  <si>
    <t>AMARRE PLASTICO PEQUEÑO (TIE WRAP) (100 UNIDADES)</t>
  </si>
  <si>
    <t>HERRAMIENTA DE RED (CRIMPING TOOL/ TENAZA ENGAZADORA)</t>
  </si>
  <si>
    <t>CONTRATRO DE MANTENIENTO FOTOCOPIADORA  RICOH AFICIO MP 6003</t>
  </si>
  <si>
    <t>CONTRATRO DE MANTENIENTO IMPRESORA MULTIFUNCIONAL XEROX VERSALINK C7026*</t>
  </si>
  <si>
    <t>CONTRATRO DE MANTENIENTO IMPRESORA MULTIFUNCIONAL XEROX VERSALINK C7025</t>
  </si>
  <si>
    <t>MEMORIA RAM PARA PC DDR3</t>
  </si>
  <si>
    <t>MEMORIA RAM PARA PC DDR2</t>
  </si>
  <si>
    <t xml:space="preserve">HONORARIOS PROFESORES 8 SEMANAS VIRTUALES DEL PROGRAMA DE ALTA ESPECIALIZACION EN ADMINISTRACION Y POLITICA FISCAL MENCION POLITICA FISCAL Y ADMINISTRACION FINANCIERA </t>
  </si>
  <si>
    <t xml:space="preserve">ELABORACION DE TEXTOS (6 UNIDADES) PARA EL PROGRAMA DE ALTA ESPECIALIZACION EN ADMINISTRACION Y POLITICA FISCAL MENCION POLITICA FISCAL Y ADMINISTRACION FINANCIERA </t>
  </si>
  <si>
    <t xml:space="preserve">COORDINACION DE LOS MODULOS (4 MATERIAS)  DEL PROGRAMA DE ALTA ESPECIALIZACION EN ADMINISTRACION Y POLITICA FISCAL MENCION POLITICA FISCAL Y ADMINISTRACION FINANCIERA </t>
  </si>
  <si>
    <t xml:space="preserve">GESTION TECNICA DEL INSTITUTO DE ESTUDIOS FISCALES (IEF) PARA EL PROGRAMA DE ALTA ESPECIALIZACION EN ADMINISTRACION Y POLITICA FISCAL MENCION POLITICA FISCAL Y ADMINISTRACION FINANCIERA </t>
  </si>
  <si>
    <t xml:space="preserve">COORDINACION  DEL INSTITUTO DE ESTUDIOS FISCALES (IEF)   DEL PROGRAMA DE ALTA ESPECIALIZACION EN ADMINISTRACION Y POLITICA FISCAL MENCION POLITICA FISCAL Y ADMINISTRACION FINANCIERA </t>
  </si>
  <si>
    <t xml:space="preserve">DIRECCION ACADEMICA  DEL INSTITUTO DE ESTUDIOS FISCALES (IEF) DEL PROGRAMA DE ALTA ESPECIALIZACION EN ADMINISTRACION Y POLITICA FISCAL MENCION POLITICA FISCAL Y ADMINISTRACION FINANCIERA </t>
  </si>
  <si>
    <t xml:space="preserve">SECRETARIA INSTITUTO DE ESTUDIOS FISCALES DEL PROGRAMA DE ALTA ESPECIALIZACION EN ADMINISTRACION Y POLITICA FISCAL MENCION POLITICA FISCAL Y ADMINISTRACION FINANCIERA </t>
  </si>
  <si>
    <t xml:space="preserve">PROMOCION DEL PROGRAMA DE ALTA ESPECIALIZACION EN ADMINISTRACION Y POLITICA FISCAL MENCION POLITICA FISCAL Y ADMINISTRACION FINANCIERA </t>
  </si>
  <si>
    <t xml:space="preserve">APOSTILLA DE LA HAYA PARA DOCUMENTOS DEL PROGRAMA DE ALTA ESPECIALIZACION EN ADMINISTRACION Y POLITICA FISCAL MENCION POLITICA FISCAL Y ADMINISTRACION FINANCIERA </t>
  </si>
  <si>
    <t xml:space="preserve">HOSPEDAJE  POR 8 DIAS PARA 33 PERSONAS PARA  SEMINARIO DEL  PROGRAMA DE ALTA ESPECIALIZACION EN ADMINISTRACION Y POLITICA FISCAL MENCION POLITICA FISCAL Y ADMINISTRACION FINANCIERA EN REPUBLICA DOMINICANA </t>
  </si>
  <si>
    <t xml:space="preserve">VIATICOS  POR 7 DIAS PARA 33 PERSONAS PARA EL SEMINARIO DEL  PROGRAMA DE ALTA ESPECIALIZACION EN ADMINISTRACION Y POLITICA FISCAL MENCION POLITICA FISCAL Y ADMINISTRACION FINANCIERA EN REPUBLICA DOMINICANA </t>
  </si>
  <si>
    <t xml:space="preserve">HONORARIOS DOCENCIA FACILITADOR SEMINARIO DEL  PROGRAMA DE ALTA ESPECIALIZACION EN ADMINISTRACION Y POLITICA FISCAL MENCION POLITICA FISCAL Y ADMINISTRACION FINANCIERA EN REPUBLICA DOMINICANA </t>
  </si>
  <si>
    <t xml:space="preserve">TRANSPORTE DE LOS PARTICIPANTES Y FACILITADORES DEL SEMINARIO DEL  PROGRAMA DE ALTA ESPECIALIZACION EN ADMINISTRACION Y POLITICA FISCAL MENCION POLITICA FISCAL Y ADMINISTRACION FINANCIERA EN REPUBLICA DOMINICANA   </t>
  </si>
  <si>
    <t xml:space="preserve">HOSPEDAJE POR 5 DIAS EN HOTEL SEMINARIO DEL  PROGRAMA DE ALTA ESPECIALIZACION EN ADMINISTRACION Y POLITICA FISCAL MENCION POLITICA FISCAL Y ADMINISTRACION FINANCIERA EN REPUBLICA DOMINICANA  </t>
  </si>
  <si>
    <t xml:space="preserve">GAFETES PARA PARTICIPANTES SEMINARIO DEL  PROGRAMA DE ALTA ESPECIALIZACION EN ADMINISTRACION Y POLITICA FISCAL MENCION POLITICA FISCAL Y ADMINISTRACION FINANCIERA EN REPUBLICA DOMINICANA </t>
  </si>
  <si>
    <t>CITICED</t>
  </si>
  <si>
    <t xml:space="preserve">TICKETS AEREOS  PARA FACILITADORES SEMINARIO   DEL  PROGRAMA DE ALTA ESPECIALIZACION EN ADMINISTRACION Y POLITICA FISCAL MENCION POLITICA FISCAL Y ADMINISTRACION FINANCIERA EN REPUBLICA DOMINICANA </t>
  </si>
  <si>
    <t xml:space="preserve">TICKETS AEREOS  PARA FACILITADORES SEMINARIO DE CLAUSURA DEL  PROGRAMA DE ALTA ESPECIALIZACION EN ADMINISTRACION Y POLITICA FISCAL MENCION POLITICA FISCAL Y ADMINISTRACION FINANCIERA  EN MADRID </t>
  </si>
  <si>
    <t>HOSPEDAJE  POR 8 DIAS PARA 33 PERSONAS PARA  SEMINARIO DE CLAUSURA DEL  PROGRAMA DE ALTA ESPECIALIZACION EN ADMINISTRACION Y POLITICA FISCAL MENCION POLITICA FISCAL Y ADMINISTRACION FINANCIERA EN MADRID</t>
  </si>
  <si>
    <t xml:space="preserve">VIATICOS  POR 8 DIAS PARA 33 PERSONAS PARA  SEMINARIO DE CLAUSURA DEL  PROGRAMA DE ALTA ESPECIALIZACION EN ADMINISTRACION Y POLITICA FISCAL MENCION POLITICA FISCAL Y ADMINISTRACION FINANCIERA EN MADRID </t>
  </si>
  <si>
    <t xml:space="preserve">HONORARIOS DOCENCIA POR 35 HORASFACILITADOR SEMINARIO DE CLAUSURA DEL  PROGRAMA DE ALTA ESPECIALIZACION EN ADMINISTRACION Y POLITICA FISCAL MENCION POLITICA FISCAL Y ADMINISTRACION FINANCIERA EN REPUBLICA DOMINICANA </t>
  </si>
  <si>
    <t xml:space="preserve">TRANSPORTE DE LOS PARTICIPANTES Y FACILITADORES DEL SEMINARIO DE CLAUSURA DEL  PROGRAMA DE ALTA ESPECIALIZACION EN ADMINISTRACION Y POLITICA FISCAL MENCION POLITICA FISCAL Y ADMINISTRACION FINANCIERA EN REPUBLICA DOMINICANA   </t>
  </si>
  <si>
    <t>CONTRATACION DE SEGURO DE VIDA COLECTIVO PARA 228 PERSONAS</t>
  </si>
  <si>
    <t>ANALIZAR PARA ELIMINAR</t>
  </si>
  <si>
    <t>iinternacional</t>
  </si>
  <si>
    <t>maestria</t>
  </si>
  <si>
    <t>SILLON GERENCIAL CON ESPALDAR EN MALLA Y ASIENTO TAPIZADO EN PIELINA ESPECIAL  Y  CON ESPALDAR ALTO.  (VICTORIA) COLOR:   NEGRO</t>
  </si>
  <si>
    <t xml:space="preserve">ELABORACION DE TEXTOS (26 UNIDADES) PARA EL PROGRAMA DE ALTA ESPECIALIZACION EN ADMINISTRACION Y POLITICA FISCAL MENCION POLITICA FISCAL Y ADMINISTRACION FINANCIERA </t>
  </si>
  <si>
    <t xml:space="preserve">TICKETS AEREOS  PARA 3 ACOMPANANTES SEMINARIO DE CLAUSURA DEL  PROGRAMA DE ALTA ESPECIALIZACION EN ADMINISTRACION Y POLITICA FISCAL MENCION POLITICA FISCAL Y ADMINISTRACION FINANCIERA  EN MADRID </t>
  </si>
  <si>
    <t>HONORARIOS DOCENCIA POR 35 HORAS FACILITADOR SEMINARIO DE CLAUSURA DEL  PROGRAMA DE ALTA ESPECIALIZACION EN ADMINISTRACION Y POLITICA FISCAL MENCION POLITICA FISCAL Y ADMINISTRACION FINANCIERA EN MADRID</t>
  </si>
  <si>
    <t>TRANSPORTE DE LOS PARTICIPANTES Y FACILITADORES DEL SEMINARIO DE CLAUSURA DEL  PROGRAMA DE ALTA ESPECIALIZACION EN ADMINISTRACION Y POLITICA FISCAL MENCION POLITICA FISCAL Y ADMINISTRACION FINANCIERA EN MADRID</t>
  </si>
  <si>
    <t xml:space="preserve">IMPREVISTOS Y CENA DE CLAUSURA DEL  PROGRAMA DE ALTA ESPECIALIZACION EN ADMINISTRACION Y POLITICA FISCAL MENCION POLITICA FISCAL Y ADMINISTRACION FINANCIERA EN MADRID   </t>
  </si>
  <si>
    <t>EQUIPOS Y ARTICULOS DE SENALIZACION Y SEGURIDAD</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</si>
</sst>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D$&quot;#,##0_);\(&quot;RD$&quot;#,##0\)"/>
    <numFmt numFmtId="173" formatCode="&quot;RD$&quot;#,##0_);[Red]\(&quot;RD$&quot;#,##0\)"/>
    <numFmt numFmtId="174" formatCode="&quot;RD$&quot;#,##0.00_);\(&quot;RD$&quot;#,##0.00\)"/>
    <numFmt numFmtId="175" formatCode="&quot;RD$&quot;#,##0.00_);[Red]\(&quot;RD$&quot;#,##0.00\)"/>
    <numFmt numFmtId="176" formatCode="_(&quot;RD$&quot;* #,##0_);_(&quot;RD$&quot;* \(#,##0\);_(&quot;RD$&quot;* &quot;-&quot;_);_(@_)"/>
    <numFmt numFmtId="177" formatCode="_(&quot;RD$&quot;* #,##0.00_);_(&quot;RD$&quot;* \(#,##0.00\);_(&quot;RD$&quot;* &quot;-&quot;??_);_(@_)"/>
    <numFmt numFmtId="178" formatCode="&quot;RD$&quot;#,##0.00"/>
    <numFmt numFmtId="179" formatCode="_-&quot;£&quot;* #,##0.00_-;\-&quot;£&quot;* #,##0.00_-;_-&quot;£&quot;* &quot;-&quot;??_-;_-@_-"/>
    <numFmt numFmtId="180" formatCode="_(* #,##0_);_(* \(#,##0\);_(* &quot;-&quot;??_);_(@_)"/>
    <numFmt numFmtId="181" formatCode="_(* #,##0.0_);_(* \(#,##0.0\);_(* &quot;-&quot;??_);_(@_)"/>
    <numFmt numFmtId="182" formatCode="&quot;RD$&quot;#,##0.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RD$-1C0A]* #,##0.00_);_([$RD$-1C0A]* \(#,##0.00\);_([$RD$-1C0A]* &quot;-&quot;??_);_(@_)"/>
    <numFmt numFmtId="188" formatCode="_-[$$-409]* #,##0.00_ ;_-[$$-409]* \-#,##0.00\ ;_-[$$-409]* &quot;-&quot;??_ ;_-@_ "/>
    <numFmt numFmtId="189" formatCode="_-* #,##0.00\ _€_-;\-* #,##0.00\ _€_-;_-* &quot;-&quot;??\ _€_-;_-@_-"/>
  </numFmts>
  <fonts count="83">
    <font>
      <sz val="11"/>
      <color theme="1"/>
      <name val="Calibri"/>
      <family val="2"/>
    </font>
    <font>
      <sz val="11"/>
      <color indexed="8"/>
      <name val="Calibri"/>
      <family val="2"/>
    </font>
    <font>
      <b/>
      <sz val="14"/>
      <color indexed="8"/>
      <name val="Arial Narrow"/>
      <family val="2"/>
    </font>
    <font>
      <sz val="14"/>
      <color indexed="8"/>
      <name val="Arial Narrow"/>
      <family val="2"/>
    </font>
    <font>
      <b/>
      <sz val="14"/>
      <name val="Arial Narrow"/>
      <family val="2"/>
    </font>
    <font>
      <sz val="14"/>
      <name val="Arial"/>
      <family val="2"/>
    </font>
    <font>
      <sz val="12"/>
      <name val="Arial Narrow"/>
      <family val="2"/>
    </font>
    <font>
      <sz val="12"/>
      <color indexed="8"/>
      <name val="Arial Narrow"/>
      <family val="2"/>
    </font>
    <font>
      <b/>
      <sz val="16"/>
      <color indexed="8"/>
      <name val="Arial Narrow"/>
      <family val="2"/>
    </font>
    <font>
      <b/>
      <sz val="12"/>
      <color indexed="60"/>
      <name val="Arial"/>
      <family val="2"/>
    </font>
    <font>
      <b/>
      <sz val="14"/>
      <color indexed="9"/>
      <name val="Arial Narrow"/>
      <family val="2"/>
    </font>
    <font>
      <sz val="10"/>
      <name val="Arial"/>
      <family val="2"/>
    </font>
    <font>
      <sz val="8"/>
      <name val="Calibri"/>
      <family val="2"/>
    </font>
    <font>
      <b/>
      <sz val="20"/>
      <color indexed="8"/>
      <name val="Arial Narrow"/>
      <family val="2"/>
    </font>
    <font>
      <sz val="22"/>
      <color indexed="8"/>
      <name val="Arial Narrow"/>
      <family val="2"/>
    </font>
    <font>
      <sz val="22"/>
      <name val="Arial Narrow"/>
      <family val="2"/>
    </font>
    <font>
      <sz val="9"/>
      <name val="Tahoma"/>
      <family val="2"/>
    </font>
    <font>
      <b/>
      <sz val="9"/>
      <name val="Tahoma"/>
      <family val="2"/>
    </font>
    <font>
      <sz val="14"/>
      <name val="Arial Narrow"/>
      <family val="2"/>
    </font>
    <font>
      <b/>
      <sz val="22"/>
      <name val="Arial Narrow"/>
      <family val="2"/>
    </font>
    <font>
      <b/>
      <sz val="12"/>
      <color indexed="8"/>
      <name val="Arial Narrow"/>
      <family val="2"/>
    </font>
    <font>
      <b/>
      <sz val="16"/>
      <name val="Arial Narrow"/>
      <family val="2"/>
    </font>
    <font>
      <b/>
      <sz val="12"/>
      <name val="Arial Narrow"/>
      <family val="2"/>
    </font>
    <font>
      <b/>
      <sz val="12"/>
      <name val="Calibri"/>
      <family val="2"/>
    </font>
    <font>
      <b/>
      <sz val="11"/>
      <name val="Arial Narrow"/>
      <family val="2"/>
    </font>
    <font>
      <b/>
      <u val="single"/>
      <sz val="24"/>
      <name val="Arial Narrow"/>
      <family val="2"/>
    </font>
    <font>
      <sz val="20"/>
      <color indexed="8"/>
      <name val="Arial Narrow"/>
      <family val="2"/>
    </font>
    <font>
      <b/>
      <u val="single"/>
      <sz val="12"/>
      <name val="Arial Narrow"/>
      <family val="2"/>
    </font>
    <font>
      <sz val="30"/>
      <name val="Arial Narrow"/>
      <family val="2"/>
    </font>
    <font>
      <sz val="30"/>
      <color indexed="8"/>
      <name val="Arial Narrow"/>
      <family val="2"/>
    </font>
    <font>
      <b/>
      <u val="single"/>
      <sz val="30"/>
      <name val="Arial Narrow"/>
      <family val="2"/>
    </font>
    <font>
      <sz val="28"/>
      <color indexed="8"/>
      <name val="Arial Narrow"/>
      <family val="2"/>
    </font>
    <font>
      <sz val="36"/>
      <color indexed="8"/>
      <name val="Arial Narrow"/>
      <family val="2"/>
    </font>
    <font>
      <sz val="11"/>
      <color indexed="9"/>
      <name val="Calibri"/>
      <family val="2"/>
    </font>
    <font>
      <sz val="8"/>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9"/>
      <color indexed="12"/>
      <name val="Calibri"/>
      <family val="2"/>
    </font>
    <font>
      <u val="single"/>
      <sz val="7.5"/>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8"/>
      <name val="Arial Narrow"/>
      <family val="2"/>
    </font>
    <font>
      <b/>
      <sz val="12"/>
      <color indexed="36"/>
      <name val="Arial Narrow"/>
      <family val="2"/>
    </font>
    <font>
      <b/>
      <sz val="12"/>
      <color indexed="8"/>
      <name val="Times New Roman"/>
      <family val="1"/>
    </font>
    <font>
      <sz val="12"/>
      <color indexed="8"/>
      <name val="Calibri"/>
      <family val="2"/>
    </font>
    <font>
      <sz val="8"/>
      <name val="Tahoma"/>
      <family val="2"/>
    </font>
    <font>
      <sz val="11"/>
      <color theme="0"/>
      <name val="Calibri"/>
      <family val="2"/>
    </font>
    <font>
      <sz val="8"/>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9"/>
      <color theme="10"/>
      <name val="Calibri"/>
      <family val="2"/>
    </font>
    <font>
      <u val="single"/>
      <sz val="7.5"/>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Arial Narrow"/>
      <family val="2"/>
    </font>
    <font>
      <b/>
      <sz val="14"/>
      <color theme="0"/>
      <name val="Arial Narrow"/>
      <family val="2"/>
    </font>
    <font>
      <b/>
      <sz val="11"/>
      <color theme="1" tint="0.04998999834060669"/>
      <name val="Arial Narrow"/>
      <family val="2"/>
    </font>
    <font>
      <b/>
      <sz val="12"/>
      <color rgb="FF7030A0"/>
      <name val="Arial Narrow"/>
      <family val="2"/>
    </font>
    <font>
      <b/>
      <sz val="12"/>
      <color theme="1"/>
      <name val="Times New Roman"/>
      <family val="1"/>
    </font>
    <font>
      <sz val="12"/>
      <color theme="1"/>
      <name val="Calibri"/>
      <family val="2"/>
    </font>
    <font>
      <b/>
      <sz val="8"/>
      <name val="Calibri"/>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6"/>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9" tint="-0.24997000396251678"/>
        <bgColor indexed="64"/>
      </patternFill>
    </fill>
    <fill>
      <patternFill patternType="solid">
        <fgColor rgb="FF00B050"/>
        <bgColor indexed="64"/>
      </patternFill>
    </fill>
    <fill>
      <patternFill patternType="solid">
        <fgColor theme="6" tint="-0.24997000396251678"/>
        <bgColor indexed="64"/>
      </patternFill>
    </fill>
    <fill>
      <patternFill patternType="solid">
        <fgColor theme="7" tint="-0.24997000396251678"/>
        <bgColor indexed="64"/>
      </patternFill>
    </fill>
    <fill>
      <patternFill patternType="solid">
        <fgColor theme="8" tint="-0.24997000396251678"/>
        <bgColor indexed="64"/>
      </patternFill>
    </fill>
    <fill>
      <patternFill patternType="solid">
        <fgColor theme="5" tint="0.39998000860214233"/>
        <bgColor indexed="64"/>
      </patternFill>
    </fill>
    <fill>
      <patternFill patternType="solid">
        <fgColor theme="5" tint="-0.4999699890613556"/>
        <bgColor indexed="64"/>
      </patternFill>
    </fill>
    <fill>
      <patternFill patternType="solid">
        <fgColor theme="2" tint="-0.09996999800205231"/>
        <bgColor indexed="64"/>
      </patternFill>
    </fill>
    <fill>
      <patternFill patternType="solid">
        <fgColor rgb="FFFF0000"/>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rgb="FFFF0066"/>
        <bgColor indexed="64"/>
      </patternFill>
    </fill>
    <fill>
      <patternFill patternType="solid">
        <fgColor theme="0" tint="-0.1499900072813034"/>
        <bgColor indexed="64"/>
      </patternFill>
    </fill>
    <fill>
      <patternFill patternType="solid">
        <fgColor rgb="FFFFFF00"/>
        <bgColor indexed="64"/>
      </patternFill>
    </fill>
  </fills>
  <borders count="37">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style="thin"/>
      <top/>
      <bottom/>
    </border>
    <border>
      <left style="thin"/>
      <right style="thin"/>
      <top/>
      <bottom/>
    </border>
    <border>
      <left style="thin"/>
      <right/>
      <top/>
      <bottom/>
    </border>
    <border>
      <left style="thin"/>
      <right style="medium"/>
      <top style="medium"/>
      <bottom style="thin"/>
    </border>
    <border>
      <left/>
      <right style="thin">
        <color theme="0"/>
      </right>
      <top style="thin">
        <color theme="0"/>
      </top>
      <bottom style="thin">
        <color theme="0"/>
      </bottom>
    </border>
    <border>
      <left/>
      <right style="thin">
        <color theme="0"/>
      </right>
      <top/>
      <bottom style="thin">
        <color theme="0"/>
      </bottom>
    </border>
    <border>
      <left/>
      <right style="thin">
        <color theme="0"/>
      </right>
      <top/>
      <bottom/>
    </border>
    <border>
      <left>
        <color indexed="63"/>
      </left>
      <right style="medium"/>
      <top style="medium"/>
      <bottom style="medium"/>
    </border>
    <border>
      <left/>
      <right style="thin">
        <color theme="0"/>
      </right>
      <top style="thin">
        <color theme="0"/>
      </top>
      <bottom/>
    </border>
    <border>
      <left style="medium">
        <color rgb="FFFFFFFF"/>
      </left>
      <right style="medium">
        <color rgb="FFFFFFFF"/>
      </right>
      <top/>
      <bottom style="medium">
        <color rgb="FFFFFFFF"/>
      </bottom>
    </border>
    <border>
      <left style="thin">
        <color theme="0"/>
      </left>
      <right style="thin">
        <color theme="0"/>
      </right>
      <top style="thin">
        <color theme="0"/>
      </top>
      <bottom style="thin">
        <color theme="0"/>
      </bottom>
    </border>
    <border>
      <left style="thin">
        <color theme="0"/>
      </left>
      <right style="thin">
        <color theme="0"/>
      </right>
      <top/>
      <bottom/>
    </border>
    <border>
      <left style="medium"/>
      <right style="medium"/>
      <top style="medium"/>
      <bottom style="medium"/>
    </border>
    <border>
      <left style="thin">
        <color theme="0"/>
      </left>
      <right style="thin">
        <color theme="0"/>
      </right>
      <top style="thin">
        <color theme="0"/>
      </top>
      <bottom/>
    </border>
    <border>
      <left style="medium">
        <color rgb="FFFFFFFF"/>
      </left>
      <right style="medium">
        <color rgb="FFFFFFFF"/>
      </right>
      <top style="medium">
        <color rgb="FFFFFFFF"/>
      </top>
      <bottom style="medium">
        <color rgb="FFFFFFFF"/>
      </bottom>
    </border>
    <border>
      <left style="medium">
        <color rgb="FFFFFFFF"/>
      </left>
      <right style="medium">
        <color rgb="FFFFFFFF"/>
      </right>
      <top/>
      <bottom/>
    </border>
    <border>
      <left style="thin">
        <color theme="0"/>
      </left>
      <right style="thin">
        <color theme="0"/>
      </right>
      <top/>
      <bottom style="thin">
        <color theme="0"/>
      </bottom>
    </border>
    <border>
      <left style="medium"/>
      <right style="medium"/>
      <top>
        <color indexed="63"/>
      </top>
      <bottom style="medium"/>
    </border>
    <border>
      <left style="medium"/>
      <right/>
      <top style="medium"/>
      <bottom style="thin"/>
    </border>
    <border>
      <left/>
      <right/>
      <top style="medium"/>
      <bottom style="thin"/>
    </border>
    <border>
      <left/>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1">
      <alignment horizontal="center" vertical="center"/>
      <protection/>
    </xf>
    <xf numFmtId="0" fontId="59" fillId="21" borderId="0" applyNumberFormat="0" applyBorder="0" applyAlignment="0" applyProtection="0"/>
    <xf numFmtId="0" fontId="60" fillId="22" borderId="2" applyNumberFormat="0" applyAlignment="0" applyProtection="0"/>
    <xf numFmtId="0" fontId="61" fillId="23" borderId="3" applyNumberFormat="0" applyAlignment="0" applyProtection="0"/>
    <xf numFmtId="0" fontId="62" fillId="0" borderId="4" applyNumberFormat="0" applyFill="0" applyAlignment="0" applyProtection="0"/>
    <xf numFmtId="0" fontId="63" fillId="0" borderId="0" applyNumberFormat="0" applyFill="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64" fillId="30" borderId="2" applyNumberFormat="0" applyAlignment="0" applyProtection="0"/>
    <xf numFmtId="179" fontId="11"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8" fillId="32" borderId="0" applyNumberFormat="0" applyBorder="0" applyAlignment="0" applyProtection="0"/>
    <xf numFmtId="0" fontId="0" fillId="0" borderId="0">
      <alignment/>
      <protection/>
    </xf>
    <xf numFmtId="0" fontId="0" fillId="33" borderId="5" applyNumberFormat="0" applyFont="0" applyAlignment="0" applyProtection="0"/>
    <xf numFmtId="9" fontId="0" fillId="0" borderId="0" applyFont="0" applyFill="0" applyBorder="0" applyAlignment="0" applyProtection="0"/>
    <xf numFmtId="0" fontId="69" fillId="22"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74" fillId="0" borderId="8" applyNumberFormat="0" applyFill="0" applyAlignment="0" applyProtection="0"/>
    <xf numFmtId="0" fontId="63" fillId="0" borderId="9" applyNumberFormat="0" applyFill="0" applyAlignment="0" applyProtection="0"/>
    <xf numFmtId="0" fontId="75" fillId="0" borderId="10" applyNumberFormat="0" applyFill="0" applyAlignment="0" applyProtection="0"/>
  </cellStyleXfs>
  <cellXfs count="553">
    <xf numFmtId="0" fontId="0" fillId="0" borderId="0" xfId="0" applyFont="1" applyAlignment="1">
      <alignment/>
    </xf>
    <xf numFmtId="0" fontId="3" fillId="0" borderId="0" xfId="0" applyFont="1" applyAlignment="1">
      <alignment/>
    </xf>
    <xf numFmtId="0" fontId="5" fillId="0" borderId="0" xfId="0" applyNumberFormat="1" applyFont="1" applyFill="1" applyAlignment="1" quotePrefix="1">
      <alignment horizontal="left"/>
    </xf>
    <xf numFmtId="0" fontId="4" fillId="0" borderId="0" xfId="0" applyFont="1" applyFill="1" applyBorder="1" applyAlignment="1">
      <alignment horizontal="center" vertical="center" wrapText="1"/>
    </xf>
    <xf numFmtId="0" fontId="6" fillId="0" borderId="0" xfId="0" applyNumberFormat="1" applyFont="1" applyFill="1" applyAlignment="1" quotePrefix="1">
      <alignment horizontal="left"/>
    </xf>
    <xf numFmtId="0" fontId="6" fillId="0" borderId="0" xfId="0" applyNumberFormat="1" applyFont="1" applyFill="1" applyAlignment="1">
      <alignment horizontal="left"/>
    </xf>
    <xf numFmtId="0" fontId="3" fillId="0" borderId="0" xfId="0" applyFont="1" applyAlignment="1">
      <alignment horizontal="center" vertical="center" wrapText="1"/>
    </xf>
    <xf numFmtId="0" fontId="7" fillId="0" borderId="0" xfId="0" applyFont="1" applyBorder="1" applyAlignment="1">
      <alignment/>
    </xf>
    <xf numFmtId="0" fontId="7" fillId="0" borderId="0" xfId="0" applyNumberFormat="1" applyFont="1" applyBorder="1" applyAlignment="1">
      <alignment/>
    </xf>
    <xf numFmtId="178" fontId="7" fillId="0" borderId="0" xfId="0" applyNumberFormat="1" applyFont="1" applyBorder="1" applyAlignment="1">
      <alignment/>
    </xf>
    <xf numFmtId="0" fontId="9" fillId="0" borderId="0" xfId="0" applyFont="1" applyAlignment="1">
      <alignment horizontal="left"/>
    </xf>
    <xf numFmtId="0" fontId="8" fillId="0" borderId="0" xfId="0" applyFont="1" applyBorder="1" applyAlignment="1">
      <alignment horizontal="center"/>
    </xf>
    <xf numFmtId="0" fontId="3" fillId="0" borderId="0" xfId="0" applyFont="1" applyBorder="1" applyAlignment="1">
      <alignment/>
    </xf>
    <xf numFmtId="0" fontId="7" fillId="0" borderId="0" xfId="0" applyFont="1" applyAlignment="1">
      <alignment/>
    </xf>
    <xf numFmtId="38" fontId="7" fillId="0" borderId="11" xfId="0" applyNumberFormat="1" applyFont="1" applyFill="1" applyBorder="1" applyAlignment="1">
      <alignment horizontal="center" vertical="top" wrapText="1"/>
    </xf>
    <xf numFmtId="38" fontId="7" fillId="0" borderId="12" xfId="0" applyNumberFormat="1" applyFont="1" applyFill="1" applyBorder="1" applyAlignment="1">
      <alignment horizontal="center" vertical="top" wrapText="1"/>
    </xf>
    <xf numFmtId="0" fontId="7" fillId="0" borderId="13" xfId="0" applyNumberFormat="1" applyFont="1" applyFill="1" applyBorder="1" applyAlignment="1">
      <alignment horizontal="center" vertical="top" wrapText="1"/>
    </xf>
    <xf numFmtId="38" fontId="7" fillId="0" borderId="14" xfId="0" applyNumberFormat="1" applyFont="1" applyFill="1" applyBorder="1" applyAlignment="1">
      <alignment horizontal="center" vertical="top" wrapText="1"/>
    </xf>
    <xf numFmtId="0" fontId="7" fillId="0" borderId="15" xfId="0" applyFont="1" applyBorder="1" applyAlignment="1">
      <alignment horizontal="center"/>
    </xf>
    <xf numFmtId="0" fontId="10" fillId="34" borderId="16" xfId="0" applyFont="1" applyFill="1" applyBorder="1" applyAlignment="1">
      <alignment horizontal="center" vertical="center" wrapText="1"/>
    </xf>
    <xf numFmtId="0" fontId="10" fillId="34" borderId="17" xfId="0" applyFont="1" applyFill="1" applyBorder="1" applyAlignment="1">
      <alignment horizontal="center" vertical="center" wrapText="1"/>
    </xf>
    <xf numFmtId="0" fontId="10" fillId="34" borderId="17" xfId="0" applyFont="1" applyFill="1" applyBorder="1" applyAlignment="1">
      <alignment horizontal="center" vertical="center" textRotation="90" wrapText="1"/>
    </xf>
    <xf numFmtId="0" fontId="10" fillId="34" borderId="18" xfId="0" applyFont="1" applyFill="1" applyBorder="1" applyAlignment="1">
      <alignment horizontal="center" vertical="center" wrapText="1"/>
    </xf>
    <xf numFmtId="14" fontId="7" fillId="0" borderId="19" xfId="0" applyNumberFormat="1" applyFont="1" applyBorder="1" applyAlignment="1">
      <alignment horizontal="center"/>
    </xf>
    <xf numFmtId="14" fontId="7" fillId="0" borderId="13" xfId="0" applyNumberFormat="1" applyFont="1" applyBorder="1" applyAlignment="1">
      <alignment horizontal="center"/>
    </xf>
    <xf numFmtId="0" fontId="13" fillId="0" borderId="0" xfId="0" applyFont="1" applyBorder="1" applyAlignment="1">
      <alignment wrapText="1"/>
    </xf>
    <xf numFmtId="0" fontId="3" fillId="0" borderId="0" xfId="0" applyFont="1" applyFill="1" applyAlignment="1">
      <alignment/>
    </xf>
    <xf numFmtId="0" fontId="7" fillId="0" borderId="0" xfId="0" applyFont="1" applyFill="1" applyBorder="1" applyAlignment="1">
      <alignment/>
    </xf>
    <xf numFmtId="0" fontId="7" fillId="2" borderId="0" xfId="0" applyFont="1" applyFill="1" applyBorder="1" applyAlignment="1">
      <alignment/>
    </xf>
    <xf numFmtId="0" fontId="3" fillId="2" borderId="0" xfId="0" applyFont="1" applyFill="1" applyAlignment="1">
      <alignment/>
    </xf>
    <xf numFmtId="0" fontId="6" fillId="2" borderId="0" xfId="0" applyNumberFormat="1" applyFont="1" applyFill="1" applyAlignment="1">
      <alignment horizontal="left"/>
    </xf>
    <xf numFmtId="0" fontId="7" fillId="2" borderId="0" xfId="0" applyFont="1" applyFill="1" applyAlignment="1">
      <alignment/>
    </xf>
    <xf numFmtId="0" fontId="6" fillId="2" borderId="0" xfId="0" applyNumberFormat="1" applyFont="1" applyFill="1" applyAlignment="1" quotePrefix="1">
      <alignment horizontal="left"/>
    </xf>
    <xf numFmtId="0" fontId="7" fillId="35" borderId="0" xfId="0" applyFont="1" applyFill="1" applyBorder="1" applyAlignment="1">
      <alignment/>
    </xf>
    <xf numFmtId="0" fontId="3" fillId="35" borderId="0" xfId="0" applyFont="1" applyFill="1" applyAlignment="1">
      <alignment/>
    </xf>
    <xf numFmtId="0" fontId="6" fillId="35" borderId="0" xfId="0" applyNumberFormat="1" applyFont="1" applyFill="1" applyAlignment="1">
      <alignment horizontal="left"/>
    </xf>
    <xf numFmtId="0" fontId="7" fillId="35" borderId="0" xfId="0" applyFont="1" applyFill="1" applyAlignment="1">
      <alignment/>
    </xf>
    <xf numFmtId="0" fontId="7" fillId="17" borderId="0" xfId="0" applyFont="1" applyFill="1" applyBorder="1" applyAlignment="1">
      <alignment/>
    </xf>
    <xf numFmtId="0" fontId="3" fillId="17" borderId="0" xfId="0" applyFont="1" applyFill="1" applyAlignment="1">
      <alignment/>
    </xf>
    <xf numFmtId="0" fontId="6" fillId="17" borderId="0" xfId="0" applyNumberFormat="1" applyFont="1" applyFill="1" applyAlignment="1">
      <alignment horizontal="left"/>
    </xf>
    <xf numFmtId="0" fontId="3" fillId="36" borderId="0" xfId="0" applyFont="1" applyFill="1" applyAlignment="1">
      <alignment/>
    </xf>
    <xf numFmtId="0" fontId="6" fillId="36" borderId="0" xfId="0" applyNumberFormat="1" applyFont="1" applyFill="1" applyAlignment="1">
      <alignment horizontal="left"/>
    </xf>
    <xf numFmtId="0" fontId="7" fillId="19" borderId="0" xfId="0" applyFont="1" applyFill="1" applyBorder="1" applyAlignment="1">
      <alignment/>
    </xf>
    <xf numFmtId="0" fontId="3" fillId="19" borderId="0" xfId="0" applyFont="1" applyFill="1" applyAlignment="1">
      <alignment/>
    </xf>
    <xf numFmtId="0" fontId="6" fillId="19" borderId="0" xfId="0" applyNumberFormat="1" applyFont="1" applyFill="1" applyAlignment="1">
      <alignment horizontal="left"/>
    </xf>
    <xf numFmtId="0" fontId="7" fillId="37" borderId="0" xfId="0" applyFont="1" applyFill="1" applyAlignment="1">
      <alignment/>
    </xf>
    <xf numFmtId="0" fontId="3" fillId="37" borderId="0" xfId="0" applyFont="1" applyFill="1" applyAlignment="1">
      <alignment/>
    </xf>
    <xf numFmtId="0" fontId="6" fillId="37" borderId="0" xfId="0" applyNumberFormat="1" applyFont="1" applyFill="1" applyAlignment="1">
      <alignment horizontal="left"/>
    </xf>
    <xf numFmtId="0" fontId="7" fillId="37" borderId="0" xfId="0" applyFont="1" applyFill="1" applyBorder="1" applyAlignment="1">
      <alignment/>
    </xf>
    <xf numFmtId="0" fontId="7" fillId="38" borderId="0" xfId="0" applyFont="1" applyFill="1" applyAlignment="1">
      <alignment/>
    </xf>
    <xf numFmtId="0" fontId="3" fillId="38" borderId="0" xfId="0" applyFont="1" applyFill="1" applyAlignment="1">
      <alignment/>
    </xf>
    <xf numFmtId="0" fontId="6" fillId="38" borderId="0" xfId="0" applyNumberFormat="1" applyFont="1" applyFill="1" applyAlignment="1">
      <alignment horizontal="left"/>
    </xf>
    <xf numFmtId="0" fontId="7" fillId="38" borderId="0" xfId="0" applyFont="1" applyFill="1" applyBorder="1" applyAlignment="1">
      <alignment/>
    </xf>
    <xf numFmtId="0" fontId="7" fillId="39" borderId="0" xfId="0" applyFont="1" applyFill="1" applyBorder="1" applyAlignment="1">
      <alignment/>
    </xf>
    <xf numFmtId="0" fontId="3" fillId="8" borderId="0" xfId="0" applyFont="1" applyFill="1" applyAlignment="1">
      <alignment/>
    </xf>
    <xf numFmtId="0" fontId="6" fillId="8" borderId="0" xfId="0" applyNumberFormat="1" applyFont="1" applyFill="1" applyAlignment="1">
      <alignment horizontal="left"/>
    </xf>
    <xf numFmtId="0" fontId="7" fillId="18" borderId="0" xfId="0" applyFont="1" applyFill="1" applyAlignment="1">
      <alignment/>
    </xf>
    <xf numFmtId="0" fontId="3" fillId="18" borderId="0" xfId="0" applyFont="1" applyFill="1" applyAlignment="1">
      <alignment/>
    </xf>
    <xf numFmtId="0" fontId="6" fillId="18" borderId="0" xfId="0" applyNumberFormat="1" applyFont="1" applyFill="1" applyAlignment="1">
      <alignment horizontal="left"/>
    </xf>
    <xf numFmtId="0" fontId="7" fillId="15" borderId="0" xfId="0" applyFont="1" applyFill="1" applyBorder="1" applyAlignment="1">
      <alignment/>
    </xf>
    <xf numFmtId="0" fontId="7" fillId="7" borderId="0" xfId="0" applyFont="1" applyFill="1" applyBorder="1" applyAlignment="1">
      <alignment/>
    </xf>
    <xf numFmtId="0" fontId="3" fillId="7" borderId="0" xfId="0" applyFont="1" applyFill="1" applyAlignment="1">
      <alignment/>
    </xf>
    <xf numFmtId="0" fontId="6" fillId="7" borderId="0" xfId="0" applyNumberFormat="1" applyFont="1" applyFill="1" applyAlignment="1">
      <alignment horizontal="left"/>
    </xf>
    <xf numFmtId="0" fontId="7" fillId="40" borderId="0" xfId="0" applyFont="1" applyFill="1" applyAlignment="1">
      <alignment/>
    </xf>
    <xf numFmtId="0" fontId="7" fillId="40" borderId="0" xfId="0" applyFont="1" applyFill="1" applyBorder="1" applyAlignment="1">
      <alignment/>
    </xf>
    <xf numFmtId="0" fontId="3" fillId="15" borderId="0" xfId="0" applyFont="1" applyFill="1" applyAlignment="1">
      <alignment/>
    </xf>
    <xf numFmtId="0" fontId="6" fillId="15" borderId="0" xfId="0" applyNumberFormat="1" applyFont="1" applyFill="1" applyAlignment="1">
      <alignment horizontal="left"/>
    </xf>
    <xf numFmtId="0" fontId="3" fillId="41" borderId="0" xfId="0" applyFont="1" applyFill="1" applyAlignment="1">
      <alignment/>
    </xf>
    <xf numFmtId="0" fontId="6" fillId="41" borderId="0" xfId="0" applyNumberFormat="1" applyFont="1" applyFill="1" applyAlignment="1">
      <alignment horizontal="left"/>
    </xf>
    <xf numFmtId="0" fontId="7" fillId="41" borderId="0" xfId="0" applyFont="1" applyFill="1" applyBorder="1" applyAlignment="1">
      <alignment/>
    </xf>
    <xf numFmtId="0" fontId="7" fillId="17" borderId="0" xfId="0" applyFont="1" applyFill="1" applyAlignment="1">
      <alignment/>
    </xf>
    <xf numFmtId="0" fontId="7" fillId="36" borderId="0" xfId="0" applyFont="1" applyFill="1" applyBorder="1" applyAlignment="1">
      <alignment/>
    </xf>
    <xf numFmtId="0" fontId="7" fillId="42" borderId="0" xfId="0" applyFont="1" applyFill="1" applyAlignment="1">
      <alignment/>
    </xf>
    <xf numFmtId="0" fontId="3" fillId="42" borderId="0" xfId="0" applyFont="1" applyFill="1" applyAlignment="1">
      <alignment/>
    </xf>
    <xf numFmtId="0" fontId="6" fillId="42" borderId="0" xfId="0" applyNumberFormat="1" applyFont="1" applyFill="1" applyAlignment="1">
      <alignment horizontal="left"/>
    </xf>
    <xf numFmtId="0" fontId="7" fillId="35" borderId="0" xfId="0" applyFont="1" applyFill="1" applyBorder="1" applyAlignment="1">
      <alignment/>
    </xf>
    <xf numFmtId="0" fontId="6" fillId="35" borderId="0" xfId="0" applyFont="1" applyFill="1" applyAlignment="1">
      <alignment/>
    </xf>
    <xf numFmtId="0" fontId="7" fillId="6" borderId="0" xfId="0" applyFont="1" applyFill="1" applyAlignment="1">
      <alignment/>
    </xf>
    <xf numFmtId="0" fontId="3" fillId="6" borderId="0" xfId="0" applyFont="1" applyFill="1" applyAlignment="1">
      <alignment/>
    </xf>
    <xf numFmtId="0" fontId="6" fillId="6" borderId="0" xfId="0" applyNumberFormat="1" applyFont="1" applyFill="1" applyAlignment="1">
      <alignment horizontal="left"/>
    </xf>
    <xf numFmtId="0" fontId="7" fillId="29" borderId="0" xfId="0" applyFont="1" applyFill="1" applyBorder="1" applyAlignment="1">
      <alignment/>
    </xf>
    <xf numFmtId="0" fontId="3" fillId="29" borderId="0" xfId="0" applyFont="1" applyFill="1" applyAlignment="1">
      <alignment/>
    </xf>
    <xf numFmtId="0" fontId="6" fillId="29" borderId="0" xfId="0" applyNumberFormat="1" applyFont="1" applyFill="1" applyAlignment="1">
      <alignment horizontal="left"/>
    </xf>
    <xf numFmtId="0" fontId="7" fillId="43" borderId="0" xfId="0" applyFont="1" applyFill="1" applyBorder="1" applyAlignment="1">
      <alignment/>
    </xf>
    <xf numFmtId="0" fontId="3" fillId="43" borderId="0" xfId="0" applyFont="1" applyFill="1" applyAlignment="1">
      <alignment/>
    </xf>
    <xf numFmtId="0" fontId="6" fillId="43" borderId="0" xfId="0" applyNumberFormat="1" applyFont="1" applyFill="1" applyAlignment="1">
      <alignment horizontal="left"/>
    </xf>
    <xf numFmtId="0" fontId="18" fillId="35" borderId="0" xfId="0" applyFont="1" applyFill="1" applyAlignment="1">
      <alignment/>
    </xf>
    <xf numFmtId="0" fontId="7" fillId="43" borderId="0" xfId="0" applyFont="1" applyFill="1" applyAlignment="1">
      <alignment/>
    </xf>
    <xf numFmtId="180" fontId="15" fillId="14" borderId="0" xfId="50" applyNumberFormat="1" applyFont="1" applyFill="1" applyBorder="1" applyAlignment="1" applyProtection="1">
      <alignment/>
      <protection/>
    </xf>
    <xf numFmtId="180" fontId="15" fillId="14" borderId="0" xfId="0" applyNumberFormat="1" applyFont="1" applyFill="1" applyBorder="1" applyAlignment="1">
      <alignment/>
    </xf>
    <xf numFmtId="178" fontId="6" fillId="14" borderId="0" xfId="0" applyNumberFormat="1" applyFont="1" applyFill="1" applyBorder="1" applyAlignment="1">
      <alignment horizontal="right"/>
    </xf>
    <xf numFmtId="178" fontId="6" fillId="14" borderId="0" xfId="0" applyNumberFormat="1" applyFont="1" applyFill="1" applyBorder="1" applyAlignment="1">
      <alignment/>
    </xf>
    <xf numFmtId="178" fontId="15" fillId="14" borderId="0" xfId="0" applyNumberFormat="1" applyFont="1" applyFill="1" applyBorder="1" applyAlignment="1">
      <alignment/>
    </xf>
    <xf numFmtId="0" fontId="15" fillId="14" borderId="0" xfId="0" applyFont="1" applyFill="1" applyBorder="1" applyAlignment="1">
      <alignment/>
    </xf>
    <xf numFmtId="178" fontId="6" fillId="14" borderId="0" xfId="0" applyNumberFormat="1" applyFont="1" applyFill="1" applyAlignment="1">
      <alignment horizontal="right"/>
    </xf>
    <xf numFmtId="180" fontId="15" fillId="14" borderId="0" xfId="50" applyNumberFormat="1" applyFont="1" applyFill="1" applyBorder="1" applyAlignment="1" applyProtection="1">
      <alignment horizontal="center" vertical="center"/>
      <protection/>
    </xf>
    <xf numFmtId="178" fontId="6" fillId="14" borderId="0" xfId="0" applyNumberFormat="1" applyFont="1" applyFill="1" applyBorder="1" applyAlignment="1">
      <alignment horizontal="right" vertical="center"/>
    </xf>
    <xf numFmtId="178" fontId="6" fillId="14" borderId="0" xfId="0" applyNumberFormat="1" applyFont="1" applyFill="1" applyAlignment="1">
      <alignment horizontal="right" vertical="center"/>
    </xf>
    <xf numFmtId="178" fontId="15" fillId="14" borderId="0" xfId="0" applyNumberFormat="1" applyFont="1" applyFill="1" applyAlignment="1">
      <alignment/>
    </xf>
    <xf numFmtId="0" fontId="15" fillId="14" borderId="0" xfId="0" applyFont="1" applyFill="1" applyAlignment="1">
      <alignment/>
    </xf>
    <xf numFmtId="180" fontId="15" fillId="14" borderId="20" xfId="50" applyNumberFormat="1" applyFont="1" applyFill="1" applyBorder="1" applyAlignment="1">
      <alignment/>
    </xf>
    <xf numFmtId="180" fontId="15" fillId="14" borderId="21" xfId="50" applyNumberFormat="1" applyFont="1" applyFill="1" applyBorder="1" applyAlignment="1">
      <alignment/>
    </xf>
    <xf numFmtId="180" fontId="15" fillId="14" borderId="22" xfId="50" applyNumberFormat="1" applyFont="1" applyFill="1" applyBorder="1" applyAlignment="1">
      <alignment/>
    </xf>
    <xf numFmtId="175" fontId="6" fillId="14" borderId="23" xfId="0" applyNumberFormat="1" applyFont="1" applyFill="1" applyBorder="1" applyAlignment="1">
      <alignment horizontal="right" wrapText="1"/>
    </xf>
    <xf numFmtId="180" fontId="15" fillId="14" borderId="0" xfId="50" applyNumberFormat="1" applyFont="1" applyFill="1" applyBorder="1" applyAlignment="1" applyProtection="1">
      <alignment horizontal="right"/>
      <protection/>
    </xf>
    <xf numFmtId="180" fontId="14" fillId="14" borderId="0" xfId="50" applyNumberFormat="1" applyFont="1" applyFill="1" applyBorder="1" applyAlignment="1" applyProtection="1">
      <alignment/>
      <protection/>
    </xf>
    <xf numFmtId="180" fontId="15" fillId="14" borderId="0" xfId="50" applyNumberFormat="1" applyFont="1" applyFill="1" applyBorder="1" applyAlignment="1" applyProtection="1">
      <alignment vertical="center"/>
      <protection/>
    </xf>
    <xf numFmtId="178" fontId="7" fillId="14" borderId="0" xfId="0" applyNumberFormat="1" applyFont="1" applyFill="1" applyBorder="1" applyAlignment="1">
      <alignment/>
    </xf>
    <xf numFmtId="0" fontId="7" fillId="14" borderId="0" xfId="0" applyFont="1" applyFill="1" applyBorder="1" applyAlignment="1">
      <alignment/>
    </xf>
    <xf numFmtId="180" fontId="15" fillId="14" borderId="24" xfId="50" applyNumberFormat="1" applyFont="1" applyFill="1" applyBorder="1" applyAlignment="1">
      <alignment/>
    </xf>
    <xf numFmtId="180" fontId="15" fillId="14" borderId="0" xfId="50" applyNumberFormat="1" applyFont="1" applyFill="1" applyBorder="1" applyAlignment="1" applyProtection="1">
      <alignment horizontal="left"/>
      <protection/>
    </xf>
    <xf numFmtId="180" fontId="15" fillId="14" borderId="0" xfId="50" applyNumberFormat="1" applyFont="1" applyFill="1" applyBorder="1" applyAlignment="1" applyProtection="1">
      <alignment horizontal="center"/>
      <protection/>
    </xf>
    <xf numFmtId="178" fontId="7" fillId="14" borderId="0" xfId="0" applyNumberFormat="1" applyFont="1" applyFill="1" applyBorder="1" applyAlignment="1">
      <alignment/>
    </xf>
    <xf numFmtId="0" fontId="7" fillId="14" borderId="0" xfId="0" applyFont="1" applyFill="1" applyBorder="1" applyAlignment="1">
      <alignment/>
    </xf>
    <xf numFmtId="180" fontId="6" fillId="14" borderId="0" xfId="50" applyNumberFormat="1" applyFont="1" applyFill="1" applyBorder="1" applyAlignment="1" applyProtection="1">
      <alignment horizontal="right"/>
      <protection/>
    </xf>
    <xf numFmtId="178" fontId="15" fillId="14" borderId="0" xfId="0" applyNumberFormat="1" applyFont="1" applyFill="1" applyBorder="1" applyAlignment="1">
      <alignment wrapText="1"/>
    </xf>
    <xf numFmtId="0" fontId="22" fillId="15" borderId="1" xfId="0" applyFont="1" applyFill="1" applyBorder="1" applyAlignment="1" applyProtection="1">
      <alignment wrapText="1"/>
      <protection locked="0"/>
    </xf>
    <xf numFmtId="0" fontId="22" fillId="15" borderId="1" xfId="0" applyFont="1" applyFill="1" applyBorder="1" applyAlignment="1" applyProtection="1">
      <alignment horizontal="left" wrapText="1"/>
      <protection locked="0"/>
    </xf>
    <xf numFmtId="0" fontId="22" fillId="15" borderId="0" xfId="0" applyFont="1" applyFill="1" applyBorder="1" applyAlignment="1" applyProtection="1">
      <alignment wrapText="1"/>
      <protection locked="0"/>
    </xf>
    <xf numFmtId="0" fontId="24" fillId="15" borderId="0" xfId="0" applyFont="1" applyFill="1" applyBorder="1" applyAlignment="1" applyProtection="1">
      <alignment wrapText="1"/>
      <protection locked="0"/>
    </xf>
    <xf numFmtId="0" fontId="22" fillId="15" borderId="0" xfId="0" applyFont="1" applyFill="1" applyBorder="1" applyAlignment="1" applyProtection="1">
      <alignment horizontal="left" vertical="center" wrapText="1"/>
      <protection locked="0"/>
    </xf>
    <xf numFmtId="0" fontId="22" fillId="15" borderId="0" xfId="0" applyFont="1" applyFill="1" applyBorder="1" applyAlignment="1" applyProtection="1">
      <alignment horizontal="left" wrapText="1"/>
      <protection locked="0"/>
    </xf>
    <xf numFmtId="0" fontId="22" fillId="15" borderId="0" xfId="0" applyFont="1" applyFill="1" applyBorder="1" applyAlignment="1">
      <alignment horizontal="left" vertical="top" wrapText="1"/>
    </xf>
    <xf numFmtId="0" fontId="22" fillId="15" borderId="25" xfId="0" applyFont="1" applyFill="1" applyBorder="1" applyAlignment="1">
      <alignment vertical="top" wrapText="1"/>
    </xf>
    <xf numFmtId="0" fontId="22" fillId="15" borderId="0" xfId="0" applyFont="1" applyFill="1" applyBorder="1" applyAlignment="1">
      <alignment vertical="top" wrapText="1"/>
    </xf>
    <xf numFmtId="0" fontId="22" fillId="15" borderId="0" xfId="0" applyFont="1" applyFill="1" applyBorder="1" applyAlignment="1" applyProtection="1">
      <alignment vertical="center" wrapText="1"/>
      <protection locked="0"/>
    </xf>
    <xf numFmtId="0" fontId="22" fillId="15" borderId="25" xfId="0" applyFont="1" applyFill="1" applyBorder="1" applyAlignment="1">
      <alignment vertical="center" wrapText="1"/>
    </xf>
    <xf numFmtId="0" fontId="22" fillId="15" borderId="0" xfId="0" applyFont="1" applyFill="1" applyBorder="1" applyAlignment="1">
      <alignment horizontal="left" vertical="center" wrapText="1"/>
    </xf>
    <xf numFmtId="0" fontId="21" fillId="15" borderId="0" xfId="0" applyFont="1" applyFill="1" applyBorder="1" applyAlignment="1" applyProtection="1">
      <alignment horizontal="left" vertical="center" wrapText="1"/>
      <protection locked="0"/>
    </xf>
    <xf numFmtId="0" fontId="24" fillId="15" borderId="0" xfId="0" applyFont="1" applyFill="1" applyBorder="1" applyAlignment="1" applyProtection="1">
      <alignment horizontal="left" wrapText="1"/>
      <protection locked="0"/>
    </xf>
    <xf numFmtId="0" fontId="22" fillId="15" borderId="0" xfId="0" applyFont="1" applyFill="1" applyAlignment="1">
      <alignment/>
    </xf>
    <xf numFmtId="0" fontId="22" fillId="44" borderId="26" xfId="0" applyFont="1" applyFill="1" applyBorder="1" applyAlignment="1">
      <alignment wrapText="1"/>
    </xf>
    <xf numFmtId="0" fontId="22" fillId="44" borderId="20" xfId="0" applyFont="1" applyFill="1" applyBorder="1" applyAlignment="1">
      <alignment wrapText="1"/>
    </xf>
    <xf numFmtId="0" fontId="22" fillId="44" borderId="21" xfId="0" applyFont="1" applyFill="1" applyBorder="1" applyAlignment="1">
      <alignment wrapText="1"/>
    </xf>
    <xf numFmtId="0" fontId="22" fillId="44" borderId="27" xfId="0" applyFont="1" applyFill="1" applyBorder="1" applyAlignment="1">
      <alignment wrapText="1"/>
    </xf>
    <xf numFmtId="0" fontId="22" fillId="44" borderId="22" xfId="0" applyFont="1" applyFill="1" applyBorder="1" applyAlignment="1">
      <alignment wrapText="1"/>
    </xf>
    <xf numFmtId="0" fontId="22" fillId="15" borderId="0" xfId="0" applyFont="1" applyFill="1" applyAlignment="1">
      <alignment vertical="top" wrapText="1"/>
    </xf>
    <xf numFmtId="0" fontId="22" fillId="15" borderId="0" xfId="0" applyFont="1" applyFill="1" applyAlignment="1">
      <alignment wrapText="1"/>
    </xf>
    <xf numFmtId="0" fontId="22" fillId="15" borderId="28" xfId="0" applyFont="1" applyFill="1" applyBorder="1" applyAlignment="1">
      <alignment wrapText="1"/>
    </xf>
    <xf numFmtId="0" fontId="22" fillId="15" borderId="23" xfId="0" applyFont="1" applyFill="1" applyBorder="1" applyAlignment="1">
      <alignment wrapText="1"/>
    </xf>
    <xf numFmtId="0" fontId="22" fillId="44" borderId="29" xfId="0" applyFont="1" applyFill="1" applyBorder="1" applyAlignment="1">
      <alignment wrapText="1"/>
    </xf>
    <xf numFmtId="0" fontId="22" fillId="44" borderId="24" xfId="0" applyFont="1" applyFill="1" applyBorder="1" applyAlignment="1">
      <alignment wrapText="1"/>
    </xf>
    <xf numFmtId="0" fontId="22" fillId="15" borderId="0" xfId="0" applyFont="1" applyFill="1" applyBorder="1" applyAlignment="1">
      <alignment wrapText="1"/>
    </xf>
    <xf numFmtId="0" fontId="22" fillId="15" borderId="0" xfId="0" applyFont="1" applyFill="1" applyAlignment="1">
      <alignment horizontal="left"/>
    </xf>
    <xf numFmtId="0" fontId="76" fillId="15" borderId="0" xfId="0" applyFont="1" applyFill="1" applyBorder="1" applyAlignment="1" applyProtection="1">
      <alignment wrapText="1"/>
      <protection locked="0"/>
    </xf>
    <xf numFmtId="0" fontId="7" fillId="35" borderId="0" xfId="0" applyFont="1" applyFill="1" applyAlignment="1">
      <alignment/>
    </xf>
    <xf numFmtId="0" fontId="7" fillId="16" borderId="0" xfId="0" applyFont="1" applyFill="1" applyBorder="1" applyAlignment="1">
      <alignment/>
    </xf>
    <xf numFmtId="0" fontId="3" fillId="16" borderId="0" xfId="0" applyFont="1" applyFill="1" applyAlignment="1">
      <alignment/>
    </xf>
    <xf numFmtId="0" fontId="6" fillId="16" borderId="0" xfId="0" applyNumberFormat="1" applyFont="1" applyFill="1" applyAlignment="1">
      <alignment horizontal="left"/>
    </xf>
    <xf numFmtId="0" fontId="7" fillId="16" borderId="0" xfId="0" applyFont="1" applyFill="1" applyAlignment="1">
      <alignment/>
    </xf>
    <xf numFmtId="0" fontId="3" fillId="40" borderId="0" xfId="0" applyFont="1" applyFill="1" applyAlignment="1">
      <alignment/>
    </xf>
    <xf numFmtId="0" fontId="6" fillId="40" borderId="0" xfId="0" applyNumberFormat="1" applyFont="1" applyFill="1" applyAlignment="1">
      <alignment horizontal="left"/>
    </xf>
    <xf numFmtId="0" fontId="7" fillId="40" borderId="0" xfId="0" applyFont="1" applyFill="1" applyAlignment="1">
      <alignment/>
    </xf>
    <xf numFmtId="0" fontId="22" fillId="15" borderId="30" xfId="0" applyFont="1" applyFill="1" applyBorder="1" applyAlignment="1">
      <alignment vertical="top" wrapText="1"/>
    </xf>
    <xf numFmtId="0" fontId="22" fillId="15" borderId="31" xfId="0" applyFont="1" applyFill="1" applyBorder="1" applyAlignment="1">
      <alignment vertical="top" wrapText="1"/>
    </xf>
    <xf numFmtId="0" fontId="4" fillId="15" borderId="0" xfId="0" applyFont="1" applyFill="1" applyAlignment="1">
      <alignment/>
    </xf>
    <xf numFmtId="0" fontId="22" fillId="44" borderId="32" xfId="0" applyFont="1" applyFill="1" applyBorder="1" applyAlignment="1">
      <alignment wrapText="1"/>
    </xf>
    <xf numFmtId="0" fontId="22" fillId="15" borderId="0" xfId="0" applyFont="1" applyFill="1" applyBorder="1" applyAlignment="1" applyProtection="1">
      <alignment wrapText="1"/>
      <protection locked="0"/>
    </xf>
    <xf numFmtId="0" fontId="25" fillId="15" borderId="0" xfId="0" applyFont="1" applyFill="1" applyBorder="1" applyAlignment="1" applyProtection="1">
      <alignment wrapText="1"/>
      <protection locked="0"/>
    </xf>
    <xf numFmtId="0" fontId="4" fillId="36" borderId="0" xfId="0" applyFont="1" applyFill="1" applyAlignment="1">
      <alignment/>
    </xf>
    <xf numFmtId="0" fontId="4" fillId="36" borderId="0" xfId="0" applyFont="1" applyFill="1" applyBorder="1" applyAlignment="1">
      <alignment/>
    </xf>
    <xf numFmtId="0" fontId="3" fillId="36" borderId="0" xfId="0" applyFont="1" applyFill="1" applyBorder="1" applyAlignment="1">
      <alignment/>
    </xf>
    <xf numFmtId="0" fontId="22" fillId="36" borderId="0" xfId="0" applyFont="1" applyFill="1" applyAlignment="1">
      <alignment/>
    </xf>
    <xf numFmtId="0" fontId="22" fillId="36" borderId="0" xfId="0" applyFont="1" applyFill="1" applyBorder="1" applyAlignment="1">
      <alignment horizontal="center"/>
    </xf>
    <xf numFmtId="0" fontId="22" fillId="36" borderId="0" xfId="0" applyFont="1" applyFill="1" applyBorder="1" applyAlignment="1">
      <alignment/>
    </xf>
    <xf numFmtId="0" fontId="2" fillId="36" borderId="0" xfId="0" applyFont="1" applyFill="1" applyAlignment="1">
      <alignment/>
    </xf>
    <xf numFmtId="0" fontId="4" fillId="36" borderId="0" xfId="0" applyFont="1" applyFill="1" applyBorder="1" applyAlignment="1">
      <alignment horizontal="center" vertical="center" wrapText="1"/>
    </xf>
    <xf numFmtId="0" fontId="77" fillId="45" borderId="17" xfId="0" applyFont="1" applyFill="1" applyBorder="1" applyAlignment="1">
      <alignment horizontal="center" vertical="center" wrapText="1"/>
    </xf>
    <xf numFmtId="0" fontId="10" fillId="45" borderId="17" xfId="0" applyFont="1" applyFill="1" applyBorder="1" applyAlignment="1">
      <alignment horizontal="center" vertical="center" textRotation="90" wrapText="1"/>
    </xf>
    <xf numFmtId="0" fontId="10" fillId="45" borderId="17" xfId="0" applyFont="1" applyFill="1" applyBorder="1" applyAlignment="1">
      <alignment horizontal="center" vertical="center" wrapText="1"/>
    </xf>
    <xf numFmtId="0" fontId="3" fillId="14" borderId="0" xfId="0" applyFont="1" applyFill="1" applyAlignment="1">
      <alignment/>
    </xf>
    <xf numFmtId="180" fontId="19" fillId="14" borderId="0" xfId="50" applyNumberFormat="1" applyFont="1" applyFill="1" applyBorder="1" applyAlignment="1" applyProtection="1">
      <alignment/>
      <protection/>
    </xf>
    <xf numFmtId="178" fontId="22" fillId="14" borderId="0" xfId="0" applyNumberFormat="1" applyFont="1" applyFill="1" applyBorder="1" applyAlignment="1">
      <alignment horizontal="right"/>
    </xf>
    <xf numFmtId="178" fontId="7" fillId="14" borderId="0" xfId="0" applyNumberFormat="1" applyFont="1" applyFill="1" applyAlignment="1">
      <alignment/>
    </xf>
    <xf numFmtId="0" fontId="7" fillId="14" borderId="0" xfId="0" applyFont="1" applyFill="1" applyAlignment="1">
      <alignment/>
    </xf>
    <xf numFmtId="178" fontId="7" fillId="14" borderId="0" xfId="0" applyNumberFormat="1" applyFont="1" applyFill="1" applyAlignment="1">
      <alignment/>
    </xf>
    <xf numFmtId="0" fontId="7" fillId="14" borderId="0" xfId="0" applyFont="1" applyFill="1" applyAlignment="1">
      <alignment/>
    </xf>
    <xf numFmtId="180" fontId="15" fillId="14" borderId="0" xfId="50" applyNumberFormat="1" applyFont="1" applyFill="1" applyBorder="1" applyAlignment="1" applyProtection="1">
      <alignment wrapText="1"/>
      <protection/>
    </xf>
    <xf numFmtId="180" fontId="15" fillId="14" borderId="0" xfId="0" applyNumberFormat="1" applyFont="1" applyFill="1" applyBorder="1" applyAlignment="1">
      <alignment wrapText="1"/>
    </xf>
    <xf numFmtId="178" fontId="15" fillId="14" borderId="0" xfId="0" applyNumberFormat="1" applyFont="1" applyFill="1" applyAlignment="1">
      <alignment horizontal="right" wrapText="1"/>
    </xf>
    <xf numFmtId="178" fontId="15" fillId="14" borderId="0" xfId="0" applyNumberFormat="1" applyFont="1" applyFill="1" applyAlignment="1">
      <alignment wrapText="1"/>
    </xf>
    <xf numFmtId="180" fontId="7" fillId="14" borderId="0" xfId="50" applyNumberFormat="1" applyFont="1" applyFill="1" applyBorder="1" applyAlignment="1" applyProtection="1">
      <alignment/>
      <protection/>
    </xf>
    <xf numFmtId="178" fontId="7" fillId="14" borderId="0" xfId="0" applyNumberFormat="1" applyFont="1" applyFill="1" applyAlignment="1">
      <alignment horizontal="right"/>
    </xf>
    <xf numFmtId="178" fontId="3" fillId="14" borderId="0" xfId="0" applyNumberFormat="1" applyFont="1" applyFill="1" applyAlignment="1">
      <alignment/>
    </xf>
    <xf numFmtId="0" fontId="9" fillId="36" borderId="0" xfId="0" applyFont="1" applyFill="1" applyAlignment="1">
      <alignment horizontal="left"/>
    </xf>
    <xf numFmtId="38" fontId="7" fillId="36" borderId="11" xfId="0" applyNumberFormat="1" applyFont="1" applyFill="1" applyBorder="1" applyAlignment="1">
      <alignment horizontal="center" vertical="top" wrapText="1"/>
    </xf>
    <xf numFmtId="14" fontId="7" fillId="36" borderId="19" xfId="0" applyNumberFormat="1" applyFont="1" applyFill="1" applyBorder="1" applyAlignment="1">
      <alignment horizontal="center"/>
    </xf>
    <xf numFmtId="38" fontId="7" fillId="36" borderId="12" xfId="0" applyNumberFormat="1" applyFont="1" applyFill="1" applyBorder="1" applyAlignment="1">
      <alignment horizontal="center" vertical="top" wrapText="1"/>
    </xf>
    <xf numFmtId="14" fontId="7" fillId="36" borderId="13" xfId="0" applyNumberFormat="1" applyFont="1" applyFill="1" applyBorder="1" applyAlignment="1">
      <alignment horizontal="center"/>
    </xf>
    <xf numFmtId="0" fontId="8" fillId="36" borderId="0" xfId="0" applyFont="1" applyFill="1" applyBorder="1" applyAlignment="1">
      <alignment horizontal="center"/>
    </xf>
    <xf numFmtId="0" fontId="7" fillId="36" borderId="13" xfId="0" applyNumberFormat="1" applyFont="1" applyFill="1" applyBorder="1" applyAlignment="1">
      <alignment horizontal="center" vertical="top" wrapText="1"/>
    </xf>
    <xf numFmtId="38" fontId="7" fillId="36" borderId="14" xfId="0" applyNumberFormat="1" applyFont="1" applyFill="1" applyBorder="1" applyAlignment="1">
      <alignment horizontal="center" vertical="top" wrapText="1"/>
    </xf>
    <xf numFmtId="0" fontId="7" fillId="36" borderId="15" xfId="0" applyFont="1" applyFill="1" applyBorder="1" applyAlignment="1">
      <alignment horizontal="center"/>
    </xf>
    <xf numFmtId="0" fontId="7" fillId="2" borderId="0" xfId="0" applyFont="1" applyFill="1" applyBorder="1" applyAlignment="1">
      <alignment/>
    </xf>
    <xf numFmtId="178" fontId="7" fillId="0" borderId="0" xfId="0" applyNumberFormat="1" applyFont="1" applyFill="1" applyBorder="1" applyAlignment="1">
      <alignment/>
    </xf>
    <xf numFmtId="0" fontId="7" fillId="0" borderId="0" xfId="0" applyFont="1" applyFill="1" applyBorder="1" applyAlignment="1">
      <alignment/>
    </xf>
    <xf numFmtId="0" fontId="22" fillId="35" borderId="0" xfId="0" applyFont="1" applyFill="1" applyBorder="1" applyAlignment="1" applyProtection="1">
      <alignment wrapText="1"/>
      <protection locked="0"/>
    </xf>
    <xf numFmtId="0" fontId="3" fillId="46" borderId="1" xfId="0" applyFont="1" applyFill="1" applyBorder="1" applyAlignment="1">
      <alignment/>
    </xf>
    <xf numFmtId="180" fontId="15" fillId="35" borderId="0" xfId="50" applyNumberFormat="1" applyFont="1" applyFill="1" applyBorder="1" applyAlignment="1" applyProtection="1">
      <alignment/>
      <protection/>
    </xf>
    <xf numFmtId="180" fontId="15" fillId="35" borderId="0" xfId="0" applyNumberFormat="1" applyFont="1" applyFill="1" applyBorder="1" applyAlignment="1">
      <alignment/>
    </xf>
    <xf numFmtId="178" fontId="6" fillId="35" borderId="0" xfId="0" applyNumberFormat="1" applyFont="1" applyFill="1" applyBorder="1" applyAlignment="1">
      <alignment horizontal="right"/>
    </xf>
    <xf numFmtId="178" fontId="6" fillId="35" borderId="0" xfId="0" applyNumberFormat="1" applyFont="1" applyFill="1" applyBorder="1" applyAlignment="1">
      <alignment/>
    </xf>
    <xf numFmtId="178" fontId="15" fillId="35" borderId="0" xfId="0" applyNumberFormat="1" applyFont="1" applyFill="1" applyBorder="1" applyAlignment="1">
      <alignment/>
    </xf>
    <xf numFmtId="0" fontId="15" fillId="35" borderId="0" xfId="0" applyFont="1" applyFill="1" applyBorder="1" applyAlignment="1">
      <alignment/>
    </xf>
    <xf numFmtId="0" fontId="15" fillId="14" borderId="0" xfId="0" applyNumberFormat="1" applyFont="1" applyFill="1" applyBorder="1" applyAlignment="1" quotePrefix="1">
      <alignment horizontal="left"/>
    </xf>
    <xf numFmtId="0" fontId="15" fillId="14" borderId="0" xfId="0" applyNumberFormat="1" applyFont="1" applyFill="1" applyAlignment="1" quotePrefix="1">
      <alignment horizontal="left"/>
    </xf>
    <xf numFmtId="178" fontId="6" fillId="35" borderId="0" xfId="0" applyNumberFormat="1" applyFont="1" applyFill="1" applyAlignment="1">
      <alignment horizontal="right"/>
    </xf>
    <xf numFmtId="178" fontId="15" fillId="35" borderId="0" xfId="0" applyNumberFormat="1" applyFont="1" applyFill="1" applyAlignment="1">
      <alignment/>
    </xf>
    <xf numFmtId="0" fontId="15" fillId="35" borderId="0" xfId="0" applyFont="1" applyFill="1" applyAlignment="1">
      <alignment/>
    </xf>
    <xf numFmtId="178" fontId="7" fillId="14" borderId="0" xfId="0" applyNumberFormat="1" applyFont="1" applyFill="1" applyBorder="1" applyAlignment="1">
      <alignment horizontal="right" vertical="center"/>
    </xf>
    <xf numFmtId="0" fontId="7" fillId="35" borderId="0" xfId="0" applyFont="1" applyFill="1" applyBorder="1" applyAlignment="1">
      <alignment/>
    </xf>
    <xf numFmtId="0" fontId="22" fillId="15" borderId="0" xfId="0" applyFont="1" applyFill="1" applyBorder="1" applyAlignment="1" applyProtection="1">
      <alignment wrapText="1"/>
      <protection locked="0"/>
    </xf>
    <xf numFmtId="178" fontId="7" fillId="0" borderId="0" xfId="0" applyNumberFormat="1" applyFont="1" applyFill="1" applyBorder="1" applyAlignment="1">
      <alignment/>
    </xf>
    <xf numFmtId="0" fontId="7" fillId="0" borderId="0" xfId="0" applyFont="1" applyFill="1" applyBorder="1" applyAlignment="1">
      <alignment/>
    </xf>
    <xf numFmtId="178" fontId="6" fillId="35" borderId="0" xfId="0" applyNumberFormat="1" applyFont="1" applyFill="1" applyBorder="1" applyAlignment="1">
      <alignment horizontal="right" vertical="center"/>
    </xf>
    <xf numFmtId="180" fontId="15" fillId="35" borderId="0" xfId="50" applyNumberFormat="1" applyFont="1" applyFill="1" applyBorder="1" applyAlignment="1" applyProtection="1">
      <alignment horizontal="center" vertical="center"/>
      <protection/>
    </xf>
    <xf numFmtId="0" fontId="22" fillId="35" borderId="0" xfId="0" applyFont="1" applyFill="1" applyBorder="1" applyAlignment="1" applyProtection="1">
      <alignment horizontal="left" vertical="center" wrapText="1"/>
      <protection locked="0"/>
    </xf>
    <xf numFmtId="0" fontId="22" fillId="35" borderId="0" xfId="0" applyFont="1" applyFill="1" applyBorder="1" applyAlignment="1" applyProtection="1">
      <alignment vertical="center" wrapText="1"/>
      <protection locked="0"/>
    </xf>
    <xf numFmtId="178" fontId="7" fillId="35" borderId="0" xfId="0" applyNumberFormat="1" applyFont="1" applyFill="1" applyAlignment="1">
      <alignment/>
    </xf>
    <xf numFmtId="178" fontId="7" fillId="35" borderId="0" xfId="0" applyNumberFormat="1" applyFont="1" applyFill="1" applyBorder="1" applyAlignment="1">
      <alignment/>
    </xf>
    <xf numFmtId="178" fontId="7" fillId="35" borderId="0" xfId="0" applyNumberFormat="1" applyFont="1" applyFill="1" applyAlignment="1">
      <alignment horizontal="right"/>
    </xf>
    <xf numFmtId="0" fontId="22" fillId="35" borderId="0" xfId="0" applyFont="1" applyFill="1" applyBorder="1" applyAlignment="1" applyProtection="1">
      <alignment horizontal="left" wrapText="1"/>
      <protection locked="0"/>
    </xf>
    <xf numFmtId="178" fontId="7" fillId="35" borderId="0" xfId="0" applyNumberFormat="1" applyFont="1" applyFill="1" applyBorder="1" applyAlignment="1">
      <alignment horizontal="right"/>
    </xf>
    <xf numFmtId="180" fontId="7" fillId="35" borderId="0" xfId="50" applyNumberFormat="1" applyFont="1" applyFill="1" applyBorder="1" applyAlignment="1" applyProtection="1">
      <alignment/>
      <protection/>
    </xf>
    <xf numFmtId="180" fontId="26" fillId="14" borderId="0" xfId="50" applyNumberFormat="1" applyFont="1" applyFill="1" applyBorder="1" applyAlignment="1" applyProtection="1">
      <alignment/>
      <protection/>
    </xf>
    <xf numFmtId="178" fontId="26" fillId="14" borderId="0" xfId="0" applyNumberFormat="1" applyFont="1" applyFill="1" applyBorder="1" applyAlignment="1">
      <alignment horizontal="right" vertical="center"/>
    </xf>
    <xf numFmtId="178" fontId="7" fillId="0" borderId="0" xfId="0" applyNumberFormat="1" applyFont="1" applyFill="1" applyAlignment="1">
      <alignment/>
    </xf>
    <xf numFmtId="0" fontId="7" fillId="0" borderId="0" xfId="0" applyFont="1" applyFill="1" applyAlignment="1">
      <alignment/>
    </xf>
    <xf numFmtId="0" fontId="7" fillId="35" borderId="0" xfId="0" applyFont="1" applyFill="1" applyAlignment="1">
      <alignment/>
    </xf>
    <xf numFmtId="178" fontId="7" fillId="0" borderId="0" xfId="0" applyNumberFormat="1" applyFont="1" applyFill="1" applyBorder="1" applyAlignment="1">
      <alignment/>
    </xf>
    <xf numFmtId="0" fontId="7" fillId="0" borderId="0" xfId="0" applyNumberFormat="1" applyFont="1" applyFill="1" applyBorder="1" applyAlignment="1" quotePrefix="1">
      <alignment horizontal="left"/>
    </xf>
    <xf numFmtId="178" fontId="7" fillId="0" borderId="0" xfId="0" applyNumberFormat="1" applyFont="1" applyFill="1" applyAlignment="1">
      <alignment/>
    </xf>
    <xf numFmtId="0" fontId="7" fillId="0" borderId="0" xfId="0" applyFont="1" applyFill="1" applyAlignment="1">
      <alignment/>
    </xf>
    <xf numFmtId="0" fontId="7" fillId="0" borderId="0" xfId="0" applyNumberFormat="1" applyFont="1" applyFill="1" applyAlignment="1" quotePrefix="1">
      <alignment horizontal="left"/>
    </xf>
    <xf numFmtId="0" fontId="22" fillId="35" borderId="0" xfId="0" applyFont="1" applyFill="1" applyBorder="1" applyAlignment="1">
      <alignment vertical="top" wrapText="1"/>
    </xf>
    <xf numFmtId="180" fontId="15" fillId="35" borderId="0" xfId="50" applyNumberFormat="1" applyFont="1" applyFill="1" applyBorder="1" applyAlignment="1" applyProtection="1">
      <alignment horizontal="right"/>
      <protection/>
    </xf>
    <xf numFmtId="0" fontId="76" fillId="35" borderId="0" xfId="0" applyFont="1" applyFill="1" applyBorder="1" applyAlignment="1" applyProtection="1">
      <alignment wrapText="1"/>
      <protection locked="0"/>
    </xf>
    <xf numFmtId="180" fontId="14" fillId="35" borderId="0" xfId="50" applyNumberFormat="1" applyFont="1" applyFill="1" applyBorder="1" applyAlignment="1" applyProtection="1">
      <alignment/>
      <protection/>
    </xf>
    <xf numFmtId="0" fontId="20" fillId="15" borderId="0" xfId="0" applyFont="1" applyFill="1" applyBorder="1" applyAlignment="1" applyProtection="1">
      <alignment horizontal="left" vertical="center" wrapText="1"/>
      <protection locked="0"/>
    </xf>
    <xf numFmtId="0" fontId="7" fillId="35" borderId="0" xfId="0" applyFont="1" applyFill="1" applyBorder="1" applyAlignment="1">
      <alignment/>
    </xf>
    <xf numFmtId="0" fontId="22" fillId="15" borderId="0" xfId="0" applyFont="1" applyFill="1" applyBorder="1" applyAlignment="1" applyProtection="1">
      <alignment wrapText="1"/>
      <protection locked="0"/>
    </xf>
    <xf numFmtId="178" fontId="7" fillId="0" borderId="0" xfId="0" applyNumberFormat="1" applyFont="1" applyFill="1" applyBorder="1" applyAlignment="1">
      <alignment/>
    </xf>
    <xf numFmtId="0" fontId="7" fillId="0" borderId="0" xfId="0" applyFont="1" applyFill="1" applyBorder="1" applyAlignment="1">
      <alignment/>
    </xf>
    <xf numFmtId="0" fontId="7" fillId="2" borderId="0" xfId="0" applyFont="1" applyFill="1" applyBorder="1" applyAlignment="1">
      <alignment/>
    </xf>
    <xf numFmtId="0" fontId="7" fillId="16" borderId="0" xfId="0" applyFont="1" applyFill="1" applyBorder="1" applyAlignment="1">
      <alignment/>
    </xf>
    <xf numFmtId="0" fontId="22" fillId="15" borderId="0" xfId="0" applyFont="1" applyFill="1" applyBorder="1" applyAlignment="1" applyProtection="1">
      <alignment vertical="center"/>
      <protection locked="0"/>
    </xf>
    <xf numFmtId="0" fontId="22" fillId="15" borderId="0" xfId="0" applyFont="1" applyFill="1" applyBorder="1" applyAlignment="1">
      <alignment vertical="center" wrapText="1"/>
    </xf>
    <xf numFmtId="0" fontId="7" fillId="47" borderId="0" xfId="0" applyFont="1" applyFill="1" applyBorder="1" applyAlignment="1">
      <alignment/>
    </xf>
    <xf numFmtId="0" fontId="22" fillId="47" borderId="0" xfId="0" applyFont="1" applyFill="1" applyBorder="1" applyAlignment="1" applyProtection="1">
      <alignment vertical="center" wrapText="1"/>
      <protection locked="0"/>
    </xf>
    <xf numFmtId="0" fontId="22" fillId="47" borderId="0" xfId="0" applyFont="1" applyFill="1" applyBorder="1" applyAlignment="1" applyProtection="1">
      <alignment horizontal="left" vertical="center" wrapText="1"/>
      <protection locked="0"/>
    </xf>
    <xf numFmtId="180" fontId="15" fillId="47" borderId="0" xfId="50" applyNumberFormat="1" applyFont="1" applyFill="1" applyBorder="1" applyAlignment="1" applyProtection="1">
      <alignment/>
      <protection/>
    </xf>
    <xf numFmtId="180" fontId="15" fillId="47" borderId="0" xfId="50" applyNumberFormat="1" applyFont="1" applyFill="1" applyBorder="1" applyAlignment="1" applyProtection="1">
      <alignment horizontal="center" vertical="center"/>
      <protection/>
    </xf>
    <xf numFmtId="178" fontId="6" fillId="47" borderId="0" xfId="0" applyNumberFormat="1" applyFont="1" applyFill="1" applyAlignment="1">
      <alignment horizontal="right" vertical="center"/>
    </xf>
    <xf numFmtId="178" fontId="6" fillId="47" borderId="0" xfId="0" applyNumberFormat="1" applyFont="1" applyFill="1" applyBorder="1" applyAlignment="1">
      <alignment/>
    </xf>
    <xf numFmtId="178" fontId="15" fillId="47" borderId="0" xfId="0" applyNumberFormat="1" applyFont="1" applyFill="1" applyBorder="1" applyAlignment="1">
      <alignment/>
    </xf>
    <xf numFmtId="0" fontId="15" fillId="47" borderId="0" xfId="0" applyFont="1" applyFill="1" applyBorder="1" applyAlignment="1">
      <alignment/>
    </xf>
    <xf numFmtId="0" fontId="3" fillId="47" borderId="1" xfId="0" applyFont="1" applyFill="1" applyBorder="1" applyAlignment="1">
      <alignment/>
    </xf>
    <xf numFmtId="0" fontId="3" fillId="47" borderId="0" xfId="0" applyFont="1" applyFill="1" applyAlignment="1">
      <alignment/>
    </xf>
    <xf numFmtId="0" fontId="6" fillId="47" borderId="0" xfId="0" applyNumberFormat="1" applyFont="1" applyFill="1" applyAlignment="1">
      <alignment horizontal="left"/>
    </xf>
    <xf numFmtId="0" fontId="22" fillId="47" borderId="0" xfId="0" applyFont="1" applyFill="1" applyBorder="1" applyAlignment="1" applyProtection="1">
      <alignment wrapText="1"/>
      <protection locked="0"/>
    </xf>
    <xf numFmtId="178" fontId="6" fillId="47" borderId="0" xfId="0" applyNumberFormat="1" applyFont="1" applyFill="1" applyBorder="1" applyAlignment="1">
      <alignment horizontal="right"/>
    </xf>
    <xf numFmtId="0" fontId="7" fillId="47" borderId="0" xfId="0" applyFont="1" applyFill="1" applyAlignment="1">
      <alignment/>
    </xf>
    <xf numFmtId="178" fontId="6" fillId="47" borderId="0" xfId="0" applyNumberFormat="1" applyFont="1" applyFill="1" applyAlignment="1">
      <alignment horizontal="right"/>
    </xf>
    <xf numFmtId="178" fontId="15" fillId="47" borderId="0" xfId="0" applyNumberFormat="1" applyFont="1" applyFill="1" applyAlignment="1">
      <alignment/>
    </xf>
    <xf numFmtId="0" fontId="15" fillId="47" borderId="0" xfId="0" applyFont="1" applyFill="1" applyAlignment="1">
      <alignment/>
    </xf>
    <xf numFmtId="178" fontId="6" fillId="48" borderId="0" xfId="0" applyNumberFormat="1" applyFont="1" applyFill="1" applyBorder="1" applyAlignment="1">
      <alignment/>
    </xf>
    <xf numFmtId="180" fontId="14" fillId="14" borderId="0" xfId="50" applyNumberFormat="1" applyFont="1" applyFill="1" applyBorder="1" applyAlignment="1" applyProtection="1">
      <alignment horizontal="center" vertical="center"/>
      <protection/>
    </xf>
    <xf numFmtId="178" fontId="7" fillId="14" borderId="0" xfId="0" applyNumberFormat="1" applyFont="1" applyFill="1" applyBorder="1" applyAlignment="1">
      <alignment horizontal="right"/>
    </xf>
    <xf numFmtId="178" fontId="14" fillId="14" borderId="0" xfId="0" applyNumberFormat="1" applyFont="1" applyFill="1" applyBorder="1" applyAlignment="1">
      <alignment horizontal="right"/>
    </xf>
    <xf numFmtId="0" fontId="22" fillId="15" borderId="0" xfId="0" applyFont="1" applyFill="1" applyBorder="1" applyAlignment="1" applyProtection="1">
      <alignment wrapText="1"/>
      <protection locked="0"/>
    </xf>
    <xf numFmtId="0" fontId="22" fillId="15" borderId="0" xfId="0" applyFont="1" applyFill="1" applyAlignment="1">
      <alignment vertical="center" wrapText="1"/>
    </xf>
    <xf numFmtId="16" fontId="3" fillId="46" borderId="1" xfId="0" applyNumberFormat="1" applyFont="1" applyFill="1" applyBorder="1" applyAlignment="1">
      <alignment/>
    </xf>
    <xf numFmtId="178" fontId="6" fillId="14" borderId="0" xfId="0" applyNumberFormat="1" applyFont="1" applyFill="1" applyAlignment="1">
      <alignment horizontal="right" wrapText="1"/>
    </xf>
    <xf numFmtId="0" fontId="3" fillId="49" borderId="0" xfId="0" applyFont="1" applyFill="1" applyAlignment="1">
      <alignment/>
    </xf>
    <xf numFmtId="0" fontId="6" fillId="49" borderId="0" xfId="0" applyNumberFormat="1" applyFont="1" applyFill="1" applyAlignment="1">
      <alignment horizontal="left"/>
    </xf>
    <xf numFmtId="0" fontId="20" fillId="15" borderId="0" xfId="0" applyFont="1" applyFill="1" applyBorder="1" applyAlignment="1" applyProtection="1">
      <alignment wrapText="1"/>
      <protection locked="0"/>
    </xf>
    <xf numFmtId="0" fontId="78" fillId="15" borderId="0" xfId="0" applyFont="1" applyFill="1" applyBorder="1" applyAlignment="1" applyProtection="1">
      <alignment horizontal="left" vertical="center" wrapText="1"/>
      <protection locked="0"/>
    </xf>
    <xf numFmtId="0" fontId="4" fillId="15" borderId="0" xfId="0" applyFont="1" applyFill="1" applyBorder="1" applyAlignment="1" applyProtection="1">
      <alignment horizontal="left" vertical="center" wrapText="1"/>
      <protection locked="0"/>
    </xf>
    <xf numFmtId="0" fontId="4" fillId="35" borderId="0" xfId="0" applyFont="1" applyFill="1" applyBorder="1" applyAlignment="1" applyProtection="1">
      <alignment horizontal="left" vertical="center" wrapText="1"/>
      <protection locked="0"/>
    </xf>
    <xf numFmtId="0" fontId="22" fillId="15" borderId="29" xfId="0" applyFont="1" applyFill="1" applyBorder="1" applyAlignment="1">
      <alignment horizontal="center" vertical="center" wrapText="1"/>
    </xf>
    <xf numFmtId="178" fontId="7" fillId="47" borderId="0" xfId="0" applyNumberFormat="1" applyFont="1" applyFill="1" applyBorder="1" applyAlignment="1">
      <alignment/>
    </xf>
    <xf numFmtId="178" fontId="7" fillId="50" borderId="0" xfId="0" applyNumberFormat="1" applyFont="1" applyFill="1" applyBorder="1" applyAlignment="1">
      <alignment/>
    </xf>
    <xf numFmtId="0" fontId="7" fillId="50" borderId="0" xfId="0" applyFont="1" applyFill="1" applyBorder="1" applyAlignment="1">
      <alignment/>
    </xf>
    <xf numFmtId="0" fontId="3" fillId="50" borderId="0" xfId="0" applyFont="1" applyFill="1" applyAlignment="1">
      <alignment/>
    </xf>
    <xf numFmtId="0" fontId="6" fillId="50" borderId="0" xfId="0" applyNumberFormat="1" applyFont="1" applyFill="1" applyAlignment="1">
      <alignment horizontal="left"/>
    </xf>
    <xf numFmtId="0" fontId="22" fillId="15" borderId="0" xfId="0" applyFont="1" applyFill="1" applyBorder="1" applyAlignment="1" applyProtection="1">
      <alignment horizontal="right" wrapText="1"/>
      <protection locked="0"/>
    </xf>
    <xf numFmtId="0" fontId="22" fillId="15" borderId="0" xfId="0" applyFont="1" applyFill="1" applyBorder="1" applyAlignment="1">
      <alignment horizontal="right" wrapText="1"/>
    </xf>
    <xf numFmtId="0" fontId="22" fillId="15" borderId="0" xfId="0" applyFont="1" applyFill="1" applyBorder="1" applyAlignment="1" applyProtection="1">
      <alignment horizontal="right"/>
      <protection locked="0"/>
    </xf>
    <xf numFmtId="0" fontId="22" fillId="44" borderId="20" xfId="0" applyFont="1" applyFill="1" applyBorder="1" applyAlignment="1">
      <alignment horizontal="right" wrapText="1"/>
    </xf>
    <xf numFmtId="0" fontId="79" fillId="15" borderId="0" xfId="0" applyFont="1" applyFill="1" applyBorder="1" applyAlignment="1">
      <alignment horizontal="right" wrapText="1"/>
    </xf>
    <xf numFmtId="0" fontId="22" fillId="15" borderId="0" xfId="0" applyFont="1" applyFill="1" applyAlignment="1">
      <alignment horizontal="right" wrapText="1"/>
    </xf>
    <xf numFmtId="0" fontId="22" fillId="44" borderId="24" xfId="0" applyFont="1" applyFill="1" applyBorder="1" applyAlignment="1">
      <alignment horizontal="right" wrapText="1"/>
    </xf>
    <xf numFmtId="0" fontId="22" fillId="15" borderId="0" xfId="0" applyFont="1" applyFill="1" applyAlignment="1">
      <alignment horizontal="right"/>
    </xf>
    <xf numFmtId="0" fontId="76" fillId="15" borderId="0" xfId="0" applyFont="1" applyFill="1" applyBorder="1" applyAlignment="1" applyProtection="1">
      <alignment horizontal="right" wrapText="1"/>
      <protection locked="0"/>
    </xf>
    <xf numFmtId="0" fontId="27" fillId="15" borderId="0" xfId="0" applyFont="1" applyFill="1" applyBorder="1" applyAlignment="1" applyProtection="1">
      <alignment horizontal="right" wrapText="1"/>
      <protection locked="0"/>
    </xf>
    <xf numFmtId="0" fontId="18" fillId="47" borderId="0" xfId="0" applyFont="1" applyFill="1" applyAlignment="1">
      <alignment/>
    </xf>
    <xf numFmtId="178" fontId="7" fillId="47" borderId="0" xfId="0" applyNumberFormat="1" applyFont="1" applyFill="1" applyAlignment="1">
      <alignment/>
    </xf>
    <xf numFmtId="0" fontId="7" fillId="47" borderId="0" xfId="0" applyFont="1" applyFill="1" applyAlignment="1">
      <alignment/>
    </xf>
    <xf numFmtId="178" fontId="7" fillId="47" borderId="0" xfId="0" applyNumberFormat="1" applyFont="1" applyFill="1" applyAlignment="1">
      <alignment/>
    </xf>
    <xf numFmtId="178" fontId="6" fillId="35" borderId="0" xfId="0" applyNumberFormat="1" applyFont="1" applyFill="1" applyAlignment="1">
      <alignment/>
    </xf>
    <xf numFmtId="178" fontId="7" fillId="14" borderId="0" xfId="0" applyNumberFormat="1" applyFont="1" applyFill="1" applyBorder="1" applyAlignment="1">
      <alignment horizontal="right"/>
    </xf>
    <xf numFmtId="178" fontId="7" fillId="14" borderId="0" xfId="0" applyNumberFormat="1" applyFont="1" applyFill="1" applyBorder="1" applyAlignment="1">
      <alignment horizontal="right"/>
    </xf>
    <xf numFmtId="178" fontId="7" fillId="14" borderId="0" xfId="0" applyNumberFormat="1" applyFont="1" applyFill="1" applyBorder="1" applyAlignment="1">
      <alignment/>
    </xf>
    <xf numFmtId="178" fontId="7" fillId="14" borderId="0" xfId="0" applyNumberFormat="1" applyFont="1" applyFill="1" applyBorder="1" applyAlignment="1">
      <alignment/>
    </xf>
    <xf numFmtId="180" fontId="7" fillId="14" borderId="0" xfId="50" applyNumberFormat="1" applyFont="1" applyFill="1" applyBorder="1" applyAlignment="1" applyProtection="1">
      <alignment/>
      <protection/>
    </xf>
    <xf numFmtId="178" fontId="7" fillId="14" borderId="0" xfId="0" applyNumberFormat="1" applyFont="1" applyFill="1" applyBorder="1" applyAlignment="1">
      <alignment horizontal="right"/>
    </xf>
    <xf numFmtId="178" fontId="14" fillId="14" borderId="0" xfId="0" applyNumberFormat="1" applyFont="1" applyFill="1" applyAlignment="1">
      <alignment horizontal="right" vertical="center"/>
    </xf>
    <xf numFmtId="180" fontId="7" fillId="14" borderId="0" xfId="50" applyNumberFormat="1" applyFont="1" applyFill="1" applyBorder="1" applyAlignment="1" applyProtection="1">
      <alignment horizontal="center" vertical="center"/>
      <protection/>
    </xf>
    <xf numFmtId="180" fontId="14" fillId="14" borderId="0" xfId="50" applyNumberFormat="1" applyFont="1" applyFill="1" applyBorder="1" applyAlignment="1" applyProtection="1">
      <alignment horizontal="right"/>
      <protection/>
    </xf>
    <xf numFmtId="180" fontId="7" fillId="14" borderId="0" xfId="50" applyNumberFormat="1" applyFont="1" applyFill="1" applyBorder="1" applyAlignment="1" applyProtection="1">
      <alignment horizontal="right"/>
      <protection/>
    </xf>
    <xf numFmtId="180" fontId="7" fillId="14" borderId="0" xfId="50" applyNumberFormat="1" applyFont="1" applyFill="1" applyBorder="1" applyAlignment="1" applyProtection="1">
      <alignment vertical="center"/>
      <protection/>
    </xf>
    <xf numFmtId="178" fontId="7" fillId="14" borderId="0" xfId="0" applyNumberFormat="1" applyFont="1" applyFill="1" applyBorder="1" applyAlignment="1">
      <alignment horizontal="right" vertical="center"/>
    </xf>
    <xf numFmtId="180" fontId="14" fillId="14" borderId="0" xfId="0" applyNumberFormat="1" applyFont="1" applyFill="1" applyAlignment="1">
      <alignment/>
    </xf>
    <xf numFmtId="178" fontId="8" fillId="14" borderId="0" xfId="0" applyNumberFormat="1" applyFont="1" applyFill="1" applyAlignment="1">
      <alignment horizontal="center"/>
    </xf>
    <xf numFmtId="0" fontId="22" fillId="15" borderId="0" xfId="0" applyFont="1" applyFill="1" applyBorder="1" applyAlignment="1" applyProtection="1">
      <alignment vertical="center" wrapText="1"/>
      <protection locked="0"/>
    </xf>
    <xf numFmtId="0" fontId="79" fillId="15" borderId="28" xfId="0" applyFont="1" applyFill="1" applyBorder="1" applyAlignment="1">
      <alignment horizontal="right" wrapText="1"/>
    </xf>
    <xf numFmtId="0" fontId="79" fillId="15" borderId="33" xfId="0" applyFont="1" applyFill="1" applyBorder="1" applyAlignment="1">
      <alignment horizontal="right" wrapText="1"/>
    </xf>
    <xf numFmtId="0" fontId="79" fillId="15" borderId="0" xfId="0" applyFont="1" applyFill="1" applyAlignment="1">
      <alignment horizontal="right"/>
    </xf>
    <xf numFmtId="0" fontId="22" fillId="15" borderId="23" xfId="0" applyFont="1" applyFill="1" applyBorder="1" applyAlignment="1">
      <alignment horizontal="right" wrapText="1"/>
    </xf>
    <xf numFmtId="178" fontId="7" fillId="35" borderId="0" xfId="0" applyNumberFormat="1" applyFont="1" applyFill="1" applyAlignment="1">
      <alignment/>
    </xf>
    <xf numFmtId="0" fontId="7" fillId="47" borderId="0" xfId="0" applyFont="1" applyFill="1" applyBorder="1" applyAlignment="1">
      <alignment/>
    </xf>
    <xf numFmtId="178" fontId="7" fillId="47" borderId="0" xfId="0" applyNumberFormat="1" applyFont="1" applyFill="1" applyBorder="1" applyAlignment="1">
      <alignment/>
    </xf>
    <xf numFmtId="0" fontId="7" fillId="47" borderId="0" xfId="0" applyFont="1" applyFill="1" applyAlignment="1">
      <alignment/>
    </xf>
    <xf numFmtId="178" fontId="7" fillId="47" borderId="0" xfId="0" applyNumberFormat="1" applyFont="1" applyFill="1" applyAlignment="1">
      <alignment/>
    </xf>
    <xf numFmtId="0" fontId="7" fillId="35" borderId="0" xfId="0" applyFont="1" applyFill="1" applyBorder="1" applyAlignment="1">
      <alignment/>
    </xf>
    <xf numFmtId="178" fontId="7" fillId="35" borderId="0" xfId="0" applyNumberFormat="1" applyFont="1" applyFill="1" applyBorder="1" applyAlignment="1">
      <alignment/>
    </xf>
    <xf numFmtId="178" fontId="7" fillId="14" borderId="0" xfId="0" applyNumberFormat="1" applyFont="1" applyFill="1" applyAlignment="1">
      <alignment horizontal="right"/>
    </xf>
    <xf numFmtId="178" fontId="7" fillId="14" borderId="0" xfId="0" applyNumberFormat="1" applyFont="1" applyFill="1" applyAlignment="1">
      <alignment/>
    </xf>
    <xf numFmtId="178" fontId="7" fillId="14" borderId="0" xfId="0" applyNumberFormat="1" applyFont="1" applyFill="1" applyAlignment="1">
      <alignment horizontal="right"/>
    </xf>
    <xf numFmtId="180" fontId="14" fillId="14" borderId="0" xfId="50" applyNumberFormat="1" applyFont="1" applyFill="1" applyBorder="1" applyAlignment="1">
      <alignment/>
    </xf>
    <xf numFmtId="178" fontId="7" fillId="14" borderId="0" xfId="0" applyNumberFormat="1" applyFont="1" applyFill="1" applyBorder="1" applyAlignment="1">
      <alignment horizontal="right"/>
    </xf>
    <xf numFmtId="178" fontId="7" fillId="14" borderId="0" xfId="0" applyNumberFormat="1" applyFont="1" applyFill="1" applyBorder="1" applyAlignment="1">
      <alignment/>
    </xf>
    <xf numFmtId="178" fontId="14" fillId="14" borderId="0" xfId="0" applyNumberFormat="1" applyFont="1" applyFill="1" applyAlignment="1">
      <alignment horizontal="right"/>
    </xf>
    <xf numFmtId="178" fontId="7" fillId="14" borderId="0" xfId="0" applyNumberFormat="1" applyFont="1" applyFill="1" applyBorder="1" applyAlignment="1">
      <alignment horizontal="right" vertical="center"/>
    </xf>
    <xf numFmtId="180" fontId="7" fillId="14" borderId="0" xfId="50" applyNumberFormat="1" applyFont="1" applyFill="1" applyBorder="1" applyAlignment="1" applyProtection="1">
      <alignment/>
      <protection/>
    </xf>
    <xf numFmtId="178" fontId="7" fillId="14" borderId="0" xfId="0" applyNumberFormat="1" applyFont="1" applyFill="1" applyAlignment="1">
      <alignment/>
    </xf>
    <xf numFmtId="180" fontId="14" fillId="14" borderId="0" xfId="50" applyNumberFormat="1" applyFont="1" applyFill="1" applyBorder="1" applyAlignment="1" applyProtection="1">
      <alignment horizontal="left"/>
      <protection/>
    </xf>
    <xf numFmtId="180" fontId="7" fillId="14" borderId="0" xfId="50" applyNumberFormat="1" applyFont="1" applyFill="1" applyBorder="1" applyAlignment="1" applyProtection="1">
      <alignment horizontal="left"/>
      <protection/>
    </xf>
    <xf numFmtId="180" fontId="26" fillId="14" borderId="0" xfId="50" applyNumberFormat="1" applyFont="1" applyFill="1" applyBorder="1" applyAlignment="1" applyProtection="1">
      <alignment horizontal="center" vertical="center"/>
      <protection/>
    </xf>
    <xf numFmtId="178" fontId="7" fillId="14" borderId="0" xfId="0" applyNumberFormat="1" applyFont="1" applyFill="1" applyBorder="1" applyAlignment="1">
      <alignment/>
    </xf>
    <xf numFmtId="180" fontId="7" fillId="14" borderId="0" xfId="50" applyNumberFormat="1" applyFont="1" applyFill="1" applyBorder="1" applyAlignment="1">
      <alignment/>
    </xf>
    <xf numFmtId="0" fontId="22" fillId="15" borderId="0" xfId="0" applyFont="1" applyFill="1" applyBorder="1" applyAlignment="1" applyProtection="1">
      <alignment/>
      <protection locked="0"/>
    </xf>
    <xf numFmtId="0" fontId="20" fillId="15" borderId="0" xfId="0" applyFont="1" applyFill="1" applyBorder="1" applyAlignment="1" applyProtection="1">
      <alignment horizontal="right" wrapText="1"/>
      <protection locked="0"/>
    </xf>
    <xf numFmtId="0" fontId="80" fillId="15" borderId="0" xfId="0" applyFont="1" applyFill="1" applyAlignment="1">
      <alignment wrapText="1"/>
    </xf>
    <xf numFmtId="0" fontId="76" fillId="15" borderId="0" xfId="0" applyFont="1" applyFill="1" applyAlignment="1">
      <alignment horizontal="right" wrapText="1"/>
    </xf>
    <xf numFmtId="0" fontId="7" fillId="51" borderId="0" xfId="0" applyFont="1" applyFill="1" applyBorder="1" applyAlignment="1">
      <alignment/>
    </xf>
    <xf numFmtId="178" fontId="7" fillId="14" borderId="0" xfId="0" applyNumberFormat="1" applyFont="1" applyFill="1" applyBorder="1" applyAlignment="1">
      <alignment/>
    </xf>
    <xf numFmtId="0" fontId="7" fillId="35" borderId="0" xfId="0" applyFont="1" applyFill="1" applyBorder="1" applyAlignment="1">
      <alignment/>
    </xf>
    <xf numFmtId="0" fontId="7" fillId="35" borderId="0" xfId="0" applyFont="1" applyFill="1" applyAlignment="1">
      <alignment/>
    </xf>
    <xf numFmtId="0" fontId="7" fillId="0" borderId="0" xfId="0" applyFont="1" applyFill="1" applyBorder="1" applyAlignment="1">
      <alignment/>
    </xf>
    <xf numFmtId="178" fontId="7" fillId="0" borderId="0" xfId="0" applyNumberFormat="1" applyFont="1" applyFill="1" applyBorder="1" applyAlignment="1">
      <alignment/>
    </xf>
    <xf numFmtId="0" fontId="7" fillId="0" borderId="0" xfId="0" applyFont="1" applyBorder="1" applyAlignment="1">
      <alignment/>
    </xf>
    <xf numFmtId="178" fontId="7" fillId="35" borderId="0" xfId="0" applyNumberFormat="1" applyFont="1" applyFill="1" applyBorder="1" applyAlignment="1">
      <alignment/>
    </xf>
    <xf numFmtId="180" fontId="7" fillId="35" borderId="0" xfId="50" applyNumberFormat="1" applyFont="1" applyFill="1" applyBorder="1" applyAlignment="1" applyProtection="1">
      <alignment/>
      <protection/>
    </xf>
    <xf numFmtId="0" fontId="22" fillId="35" borderId="0" xfId="0" applyFont="1" applyFill="1" applyBorder="1" applyAlignment="1" applyProtection="1">
      <alignment wrapText="1"/>
      <protection locked="0"/>
    </xf>
    <xf numFmtId="0" fontId="22" fillId="35" borderId="0" xfId="0" applyFont="1" applyFill="1" applyBorder="1" applyAlignment="1">
      <alignment vertical="center" wrapText="1"/>
    </xf>
    <xf numFmtId="178" fontId="6" fillId="35" borderId="0" xfId="0" applyNumberFormat="1" applyFont="1" applyFill="1" applyAlignment="1">
      <alignment horizontal="right" vertical="center"/>
    </xf>
    <xf numFmtId="0" fontId="22" fillId="35" borderId="0" xfId="0" applyFont="1" applyFill="1" applyBorder="1" applyAlignment="1" applyProtection="1">
      <alignment horizontal="right" wrapText="1"/>
      <protection locked="0"/>
    </xf>
    <xf numFmtId="180" fontId="14" fillId="35" borderId="0" xfId="50" applyNumberFormat="1" applyFont="1" applyFill="1" applyBorder="1" applyAlignment="1" applyProtection="1">
      <alignment horizontal="center" vertical="center"/>
      <protection/>
    </xf>
    <xf numFmtId="180" fontId="7" fillId="35" borderId="0" xfId="50" applyNumberFormat="1" applyFont="1" applyFill="1" applyBorder="1" applyAlignment="1" applyProtection="1">
      <alignment horizontal="center" vertical="center"/>
      <protection/>
    </xf>
    <xf numFmtId="178" fontId="7" fillId="35" borderId="0" xfId="0" applyNumberFormat="1" applyFont="1" applyFill="1" applyBorder="1" applyAlignment="1">
      <alignment horizontal="right" vertical="center"/>
    </xf>
    <xf numFmtId="178" fontId="7" fillId="0" borderId="0" xfId="0" applyNumberFormat="1" applyFont="1" applyFill="1" applyAlignment="1">
      <alignment/>
    </xf>
    <xf numFmtId="0" fontId="7" fillId="0" borderId="0" xfId="0" applyFont="1" applyFill="1" applyAlignment="1">
      <alignment/>
    </xf>
    <xf numFmtId="0" fontId="22" fillId="35" borderId="29" xfId="0" applyFont="1" applyFill="1" applyBorder="1" applyAlignment="1">
      <alignment horizontal="center" vertical="center" wrapText="1"/>
    </xf>
    <xf numFmtId="180" fontId="7" fillId="35" borderId="0" xfId="50" applyNumberFormat="1" applyFont="1" applyFill="1" applyBorder="1" applyAlignment="1" applyProtection="1">
      <alignment horizontal="right"/>
      <protection/>
    </xf>
    <xf numFmtId="180" fontId="14" fillId="35" borderId="0" xfId="50" applyNumberFormat="1" applyFont="1" applyFill="1" applyBorder="1" applyAlignment="1" applyProtection="1">
      <alignment horizontal="right"/>
      <protection/>
    </xf>
    <xf numFmtId="0" fontId="7" fillId="18" borderId="0" xfId="0" applyFont="1" applyFill="1" applyAlignment="1">
      <alignment/>
    </xf>
    <xf numFmtId="0" fontId="22" fillId="18" borderId="29" xfId="0" applyFont="1" applyFill="1" applyBorder="1" applyAlignment="1">
      <alignment horizontal="center" vertical="center" wrapText="1"/>
    </xf>
    <xf numFmtId="0" fontId="22" fillId="18" borderId="0" xfId="0" applyFont="1" applyFill="1" applyBorder="1" applyAlignment="1" applyProtection="1">
      <alignment horizontal="right" wrapText="1"/>
      <protection locked="0"/>
    </xf>
    <xf numFmtId="0" fontId="22" fillId="18" borderId="0" xfId="0" applyFont="1" applyFill="1" applyBorder="1" applyAlignment="1" applyProtection="1">
      <alignment wrapText="1"/>
      <protection locked="0"/>
    </xf>
    <xf numFmtId="180" fontId="7" fillId="18" borderId="0" xfId="50" applyNumberFormat="1" applyFont="1" applyFill="1" applyBorder="1" applyAlignment="1" applyProtection="1">
      <alignment horizontal="right"/>
      <protection/>
    </xf>
    <xf numFmtId="180" fontId="14" fillId="18" borderId="0" xfId="50" applyNumberFormat="1" applyFont="1" applyFill="1" applyBorder="1" applyAlignment="1" applyProtection="1">
      <alignment horizontal="right"/>
      <protection/>
    </xf>
    <xf numFmtId="180" fontId="15" fillId="18" borderId="0" xfId="0" applyNumberFormat="1" applyFont="1" applyFill="1" applyBorder="1" applyAlignment="1">
      <alignment/>
    </xf>
    <xf numFmtId="178" fontId="7" fillId="18" borderId="0" xfId="0" applyNumberFormat="1" applyFont="1" applyFill="1" applyBorder="1" applyAlignment="1">
      <alignment horizontal="right"/>
    </xf>
    <xf numFmtId="178" fontId="7" fillId="18" borderId="0" xfId="0" applyNumberFormat="1" applyFont="1" applyFill="1" applyAlignment="1">
      <alignment/>
    </xf>
    <xf numFmtId="0" fontId="22" fillId="18" borderId="0" xfId="0" applyFont="1" applyFill="1" applyBorder="1" applyAlignment="1" applyProtection="1">
      <alignment horizontal="right" wrapText="1"/>
      <protection locked="0"/>
    </xf>
    <xf numFmtId="180" fontId="7" fillId="18" borderId="0" xfId="50" applyNumberFormat="1" applyFont="1" applyFill="1" applyBorder="1" applyAlignment="1" applyProtection="1">
      <alignment horizontal="right"/>
      <protection/>
    </xf>
    <xf numFmtId="178" fontId="7" fillId="18" borderId="0" xfId="0" applyNumberFormat="1" applyFont="1" applyFill="1" applyAlignment="1">
      <alignment/>
    </xf>
    <xf numFmtId="0" fontId="7" fillId="39" borderId="0" xfId="0" applyFont="1" applyFill="1" applyAlignment="1">
      <alignment/>
    </xf>
    <xf numFmtId="0" fontId="22" fillId="39" borderId="29" xfId="0" applyFont="1" applyFill="1" applyBorder="1" applyAlignment="1">
      <alignment horizontal="center" vertical="center" wrapText="1"/>
    </xf>
    <xf numFmtId="0" fontId="22" fillId="39" borderId="0" xfId="0" applyFont="1" applyFill="1" applyBorder="1" applyAlignment="1" applyProtection="1">
      <alignment horizontal="right" wrapText="1"/>
      <protection locked="0"/>
    </xf>
    <xf numFmtId="0" fontId="22" fillId="39" borderId="0" xfId="0" applyFont="1" applyFill="1" applyBorder="1" applyAlignment="1" applyProtection="1">
      <alignment wrapText="1"/>
      <protection locked="0"/>
    </xf>
    <xf numFmtId="180" fontId="7" fillId="39" borderId="0" xfId="50" applyNumberFormat="1" applyFont="1" applyFill="1" applyBorder="1" applyAlignment="1" applyProtection="1">
      <alignment horizontal="right"/>
      <protection/>
    </xf>
    <xf numFmtId="178" fontId="7" fillId="39" borderId="0" xfId="0" applyNumberFormat="1" applyFont="1" applyFill="1" applyBorder="1" applyAlignment="1">
      <alignment horizontal="right"/>
    </xf>
    <xf numFmtId="178" fontId="7" fillId="39" borderId="0" xfId="0" applyNumberFormat="1" applyFont="1" applyFill="1" applyAlignment="1">
      <alignment/>
    </xf>
    <xf numFmtId="0" fontId="3" fillId="39" borderId="0" xfId="0" applyFont="1" applyFill="1" applyAlignment="1">
      <alignment/>
    </xf>
    <xf numFmtId="0" fontId="6" fillId="39" borderId="0" xfId="0" applyNumberFormat="1" applyFont="1" applyFill="1" applyAlignment="1">
      <alignment horizontal="left"/>
    </xf>
    <xf numFmtId="180" fontId="14" fillId="39" borderId="0" xfId="50" applyNumberFormat="1" applyFont="1" applyFill="1" applyBorder="1" applyAlignment="1" applyProtection="1">
      <alignment horizontal="right"/>
      <protection/>
    </xf>
    <xf numFmtId="180" fontId="15" fillId="39" borderId="0" xfId="0" applyNumberFormat="1" applyFont="1" applyFill="1" applyBorder="1" applyAlignment="1">
      <alignment/>
    </xf>
    <xf numFmtId="0" fontId="7" fillId="25" borderId="0" xfId="0" applyFont="1" applyFill="1" applyAlignment="1">
      <alignment/>
    </xf>
    <xf numFmtId="0" fontId="22" fillId="25" borderId="29" xfId="0" applyFont="1" applyFill="1" applyBorder="1" applyAlignment="1">
      <alignment horizontal="center" vertical="center" wrapText="1"/>
    </xf>
    <xf numFmtId="0" fontId="22" fillId="25" borderId="0" xfId="0" applyFont="1" applyFill="1" applyBorder="1" applyAlignment="1" applyProtection="1">
      <alignment horizontal="right" wrapText="1"/>
      <protection locked="0"/>
    </xf>
    <xf numFmtId="0" fontId="22" fillId="25" borderId="0" xfId="0" applyFont="1" applyFill="1" applyBorder="1" applyAlignment="1" applyProtection="1">
      <alignment wrapText="1"/>
      <protection locked="0"/>
    </xf>
    <xf numFmtId="180" fontId="7" fillId="25" borderId="0" xfId="50" applyNumberFormat="1" applyFont="1" applyFill="1" applyBorder="1" applyAlignment="1" applyProtection="1">
      <alignment horizontal="right"/>
      <protection/>
    </xf>
    <xf numFmtId="178" fontId="7" fillId="25" borderId="0" xfId="0" applyNumberFormat="1" applyFont="1" applyFill="1" applyBorder="1" applyAlignment="1">
      <alignment horizontal="right"/>
    </xf>
    <xf numFmtId="178" fontId="7" fillId="25" borderId="0" xfId="0" applyNumberFormat="1" applyFont="1" applyFill="1" applyAlignment="1">
      <alignment/>
    </xf>
    <xf numFmtId="0" fontId="3" fillId="25" borderId="0" xfId="0" applyFont="1" applyFill="1" applyAlignment="1">
      <alignment/>
    </xf>
    <xf numFmtId="0" fontId="6" fillId="25" borderId="0" xfId="0" applyNumberFormat="1" applyFont="1" applyFill="1" applyAlignment="1">
      <alignment horizontal="left"/>
    </xf>
    <xf numFmtId="180" fontId="14" fillId="25" borderId="0" xfId="50" applyNumberFormat="1" applyFont="1" applyFill="1" applyBorder="1" applyAlignment="1" applyProtection="1">
      <alignment horizontal="right"/>
      <protection/>
    </xf>
    <xf numFmtId="180" fontId="15" fillId="25" borderId="0" xfId="0" applyNumberFormat="1" applyFont="1" applyFill="1" applyBorder="1" applyAlignment="1">
      <alignment/>
    </xf>
    <xf numFmtId="180" fontId="7" fillId="35" borderId="0" xfId="50" applyNumberFormat="1" applyFont="1" applyFill="1" applyBorder="1" applyAlignment="1" applyProtection="1">
      <alignment horizontal="center" vertical="center"/>
      <protection/>
    </xf>
    <xf numFmtId="178" fontId="7" fillId="35" borderId="0" xfId="0" applyNumberFormat="1" applyFont="1" applyFill="1" applyBorder="1" applyAlignment="1">
      <alignment horizontal="right" vertical="center"/>
    </xf>
    <xf numFmtId="0" fontId="22" fillId="35" borderId="0" xfId="0" applyFont="1" applyFill="1" applyBorder="1" applyAlignment="1">
      <alignment horizontal="right" wrapText="1"/>
    </xf>
    <xf numFmtId="178" fontId="7" fillId="35" borderId="0" xfId="0" applyNumberFormat="1" applyFont="1" applyFill="1" applyBorder="1" applyAlignment="1">
      <alignment horizontal="right" vertical="center"/>
    </xf>
    <xf numFmtId="0" fontId="79" fillId="35" borderId="33" xfId="0" applyFont="1" applyFill="1" applyBorder="1" applyAlignment="1">
      <alignment horizontal="right" wrapText="1"/>
    </xf>
    <xf numFmtId="0" fontId="79" fillId="35" borderId="0" xfId="0" applyFont="1" applyFill="1" applyAlignment="1">
      <alignment horizontal="right"/>
    </xf>
    <xf numFmtId="178" fontId="14" fillId="35" borderId="0" xfId="0" applyNumberFormat="1" applyFont="1" applyFill="1" applyBorder="1" applyAlignment="1">
      <alignment horizontal="right"/>
    </xf>
    <xf numFmtId="0" fontId="22" fillId="52" borderId="20" xfId="0" applyFont="1" applyFill="1" applyBorder="1" applyAlignment="1">
      <alignment horizontal="right" wrapText="1"/>
    </xf>
    <xf numFmtId="178" fontId="7" fillId="35" borderId="0" xfId="0" applyNumberFormat="1" applyFont="1" applyFill="1" applyAlignment="1">
      <alignment horizontal="right"/>
    </xf>
    <xf numFmtId="0" fontId="22" fillId="35" borderId="0" xfId="0" applyFont="1" applyFill="1" applyBorder="1" applyAlignment="1" applyProtection="1">
      <alignment vertical="center" wrapText="1"/>
      <protection locked="0"/>
    </xf>
    <xf numFmtId="0" fontId="22" fillId="35" borderId="0" xfId="0" applyFont="1" applyFill="1" applyBorder="1" applyAlignment="1" applyProtection="1">
      <alignment horizontal="left" vertical="center" wrapText="1"/>
      <protection locked="0"/>
    </xf>
    <xf numFmtId="180" fontId="14" fillId="35" borderId="0" xfId="50" applyNumberFormat="1" applyFont="1" applyFill="1" applyBorder="1" applyAlignment="1" applyProtection="1">
      <alignment vertical="center"/>
      <protection/>
    </xf>
    <xf numFmtId="178" fontId="7" fillId="35" borderId="0" xfId="0" applyNumberFormat="1" applyFont="1" applyFill="1" applyBorder="1" applyAlignment="1">
      <alignment horizontal="right" vertical="center"/>
    </xf>
    <xf numFmtId="178" fontId="7" fillId="35" borderId="0" xfId="0" applyNumberFormat="1" applyFont="1" applyFill="1" applyBorder="1" applyAlignment="1">
      <alignment/>
    </xf>
    <xf numFmtId="0" fontId="22" fillId="35" borderId="25" xfId="0" applyFont="1" applyFill="1" applyBorder="1" applyAlignment="1">
      <alignment vertical="top" wrapText="1"/>
    </xf>
    <xf numFmtId="0" fontId="22" fillId="47" borderId="0" xfId="0" applyFont="1" applyFill="1" applyBorder="1" applyAlignment="1" applyProtection="1">
      <alignment horizontal="right" wrapText="1"/>
      <protection locked="0"/>
    </xf>
    <xf numFmtId="180" fontId="15" fillId="47" borderId="0" xfId="0" applyNumberFormat="1" applyFont="1" applyFill="1" applyBorder="1" applyAlignment="1">
      <alignment/>
    </xf>
    <xf numFmtId="0" fontId="20" fillId="47" borderId="0" xfId="0" applyFont="1" applyFill="1" applyBorder="1" applyAlignment="1" applyProtection="1">
      <alignment vertical="center" wrapText="1"/>
      <protection locked="0"/>
    </xf>
    <xf numFmtId="0" fontId="22" fillId="47" borderId="0" xfId="0" applyFont="1" applyFill="1" applyBorder="1" applyAlignment="1">
      <alignment horizontal="left" vertical="top" wrapText="1"/>
    </xf>
    <xf numFmtId="180" fontId="14" fillId="47" borderId="0" xfId="50" applyNumberFormat="1" applyFont="1" applyFill="1" applyBorder="1" applyAlignment="1" applyProtection="1">
      <alignment/>
      <protection/>
    </xf>
    <xf numFmtId="0" fontId="22" fillId="47" borderId="0" xfId="0" applyFont="1" applyFill="1" applyBorder="1" applyAlignment="1" applyProtection="1">
      <alignment horizontal="right" vertical="center" wrapText="1"/>
      <protection locked="0"/>
    </xf>
    <xf numFmtId="0" fontId="22" fillId="47" borderId="0" xfId="0" applyFont="1" applyFill="1" applyBorder="1" applyAlignment="1">
      <alignment horizontal="left" vertical="center" wrapText="1"/>
    </xf>
    <xf numFmtId="178" fontId="7" fillId="47" borderId="0" xfId="0" applyNumberFormat="1" applyFont="1" applyFill="1" applyBorder="1" applyAlignment="1">
      <alignment horizontal="right"/>
    </xf>
    <xf numFmtId="0" fontId="22" fillId="47" borderId="0" xfId="0" applyFont="1" applyFill="1" applyAlignment="1">
      <alignment vertical="top" wrapText="1"/>
    </xf>
    <xf numFmtId="0" fontId="22" fillId="47" borderId="0" xfId="0" applyFont="1" applyFill="1" applyAlignment="1">
      <alignment horizontal="right" wrapText="1"/>
    </xf>
    <xf numFmtId="0" fontId="22" fillId="47" borderId="0" xfId="0" applyFont="1" applyFill="1" applyBorder="1" applyAlignment="1">
      <alignment wrapText="1"/>
    </xf>
    <xf numFmtId="0" fontId="22" fillId="47" borderId="0" xfId="0" applyFont="1" applyFill="1" applyBorder="1" applyAlignment="1">
      <alignment horizontal="right" wrapText="1"/>
    </xf>
    <xf numFmtId="178" fontId="7" fillId="47" borderId="0" xfId="0" applyNumberFormat="1" applyFont="1" applyFill="1" applyAlignment="1">
      <alignment horizontal="right"/>
    </xf>
    <xf numFmtId="0" fontId="4" fillId="47" borderId="0" xfId="0" applyFont="1" applyFill="1" applyBorder="1" applyAlignment="1" applyProtection="1">
      <alignment horizontal="left" vertical="center" wrapText="1"/>
      <protection locked="0"/>
    </xf>
    <xf numFmtId="180" fontId="14" fillId="47" borderId="0" xfId="50" applyNumberFormat="1" applyFont="1" applyFill="1" applyBorder="1" applyAlignment="1" applyProtection="1">
      <alignment vertical="center"/>
      <protection/>
    </xf>
    <xf numFmtId="180" fontId="14" fillId="47" borderId="0" xfId="50" applyNumberFormat="1" applyFont="1" applyFill="1" applyBorder="1" applyAlignment="1" applyProtection="1">
      <alignment horizontal="center" vertical="center"/>
      <protection/>
    </xf>
    <xf numFmtId="180" fontId="7" fillId="47" borderId="0" xfId="50" applyNumberFormat="1" applyFont="1" applyFill="1" applyBorder="1" applyAlignment="1" applyProtection="1">
      <alignment horizontal="center" vertical="center"/>
      <protection/>
    </xf>
    <xf numFmtId="178" fontId="7" fillId="47" borderId="0" xfId="0" applyNumberFormat="1" applyFont="1" applyFill="1" applyBorder="1" applyAlignment="1">
      <alignment horizontal="right" vertical="center"/>
    </xf>
    <xf numFmtId="180" fontId="7" fillId="47" borderId="0" xfId="50" applyNumberFormat="1" applyFont="1" applyFill="1" applyBorder="1" applyAlignment="1" applyProtection="1">
      <alignment/>
      <protection/>
    </xf>
    <xf numFmtId="180" fontId="14" fillId="47" borderId="0" xfId="0" applyNumberFormat="1" applyFont="1" applyFill="1" applyAlignment="1">
      <alignment/>
    </xf>
    <xf numFmtId="178" fontId="7" fillId="35" borderId="0" xfId="0" applyNumberFormat="1" applyFont="1" applyFill="1" applyBorder="1" applyAlignment="1">
      <alignment/>
    </xf>
    <xf numFmtId="0" fontId="22" fillId="47" borderId="0" xfId="0" applyFont="1" applyFill="1" applyBorder="1" applyAlignment="1">
      <alignment vertical="top" wrapText="1"/>
    </xf>
    <xf numFmtId="178" fontId="6" fillId="49" borderId="0" xfId="0" applyNumberFormat="1" applyFont="1" applyFill="1" applyBorder="1" applyAlignment="1">
      <alignment/>
    </xf>
    <xf numFmtId="178" fontId="6" fillId="10" borderId="0" xfId="0" applyNumberFormat="1" applyFont="1" applyFill="1" applyBorder="1" applyAlignment="1">
      <alignment/>
    </xf>
    <xf numFmtId="178" fontId="6" fillId="13" borderId="0" xfId="0" applyNumberFormat="1" applyFont="1" applyFill="1" applyBorder="1" applyAlignment="1">
      <alignment/>
    </xf>
    <xf numFmtId="178" fontId="6" fillId="9" borderId="0" xfId="0" applyNumberFormat="1" applyFont="1" applyFill="1" applyBorder="1" applyAlignment="1">
      <alignment/>
    </xf>
    <xf numFmtId="0" fontId="3" fillId="9" borderId="0" xfId="0" applyFont="1" applyFill="1" applyAlignment="1">
      <alignment/>
    </xf>
    <xf numFmtId="0" fontId="6" fillId="9" borderId="0" xfId="0" applyNumberFormat="1" applyFont="1" applyFill="1" applyAlignment="1">
      <alignment horizontal="left"/>
    </xf>
    <xf numFmtId="0" fontId="7" fillId="10" borderId="0" xfId="0" applyFont="1" applyFill="1" applyBorder="1" applyAlignment="1">
      <alignment/>
    </xf>
    <xf numFmtId="0" fontId="22" fillId="10" borderId="0" xfId="0" applyFont="1" applyFill="1" applyBorder="1" applyAlignment="1" applyProtection="1">
      <alignment wrapText="1"/>
      <protection locked="0"/>
    </xf>
    <xf numFmtId="0" fontId="22" fillId="10" borderId="0" xfId="0" applyFont="1" applyFill="1" applyBorder="1" applyAlignment="1" applyProtection="1">
      <alignment horizontal="right" wrapText="1"/>
      <protection locked="0"/>
    </xf>
    <xf numFmtId="180" fontId="15" fillId="10" borderId="0" xfId="50" applyNumberFormat="1" applyFont="1" applyFill="1" applyBorder="1" applyAlignment="1" applyProtection="1">
      <alignment/>
      <protection/>
    </xf>
    <xf numFmtId="180" fontId="15" fillId="10" borderId="0" xfId="0" applyNumberFormat="1" applyFont="1" applyFill="1" applyBorder="1" applyAlignment="1">
      <alignment/>
    </xf>
    <xf numFmtId="178" fontId="6" fillId="10" borderId="0" xfId="0" applyNumberFormat="1" applyFont="1" applyFill="1" applyBorder="1" applyAlignment="1">
      <alignment horizontal="right"/>
    </xf>
    <xf numFmtId="178" fontId="15" fillId="10" borderId="0" xfId="0" applyNumberFormat="1" applyFont="1" applyFill="1" applyBorder="1" applyAlignment="1">
      <alignment/>
    </xf>
    <xf numFmtId="0" fontId="15" fillId="10" borderId="0" xfId="0" applyFont="1" applyFill="1" applyBorder="1" applyAlignment="1">
      <alignment/>
    </xf>
    <xf numFmtId="0" fontId="3" fillId="10" borderId="0" xfId="0" applyFont="1" applyFill="1" applyAlignment="1">
      <alignment/>
    </xf>
    <xf numFmtId="0" fontId="6" fillId="10" borderId="0" xfId="0" applyNumberFormat="1" applyFont="1" applyFill="1" applyAlignment="1">
      <alignment horizontal="left"/>
    </xf>
    <xf numFmtId="0" fontId="7" fillId="10" borderId="0" xfId="0" applyFont="1" applyFill="1" applyAlignment="1">
      <alignment/>
    </xf>
    <xf numFmtId="0" fontId="7" fillId="0" borderId="1" xfId="0" applyFont="1" applyBorder="1" applyAlignment="1">
      <alignment/>
    </xf>
    <xf numFmtId="0" fontId="22" fillId="15" borderId="1" xfId="0" applyFont="1" applyFill="1" applyBorder="1" applyAlignment="1" applyProtection="1">
      <alignment horizontal="right" wrapText="1"/>
      <protection locked="0"/>
    </xf>
    <xf numFmtId="180" fontId="7" fillId="14" borderId="1" xfId="50" applyNumberFormat="1" applyFont="1" applyFill="1" applyBorder="1" applyAlignment="1" applyProtection="1">
      <alignment/>
      <protection/>
    </xf>
    <xf numFmtId="180" fontId="7" fillId="14" borderId="1" xfId="0" applyNumberFormat="1" applyFont="1" applyFill="1" applyBorder="1" applyAlignment="1">
      <alignment/>
    </xf>
    <xf numFmtId="178" fontId="7" fillId="14" borderId="1" xfId="0" applyNumberFormat="1" applyFont="1" applyFill="1" applyBorder="1" applyAlignment="1">
      <alignment horizontal="right"/>
    </xf>
    <xf numFmtId="178" fontId="7" fillId="14" borderId="1" xfId="0" applyNumberFormat="1" applyFont="1" applyFill="1" applyBorder="1" applyAlignment="1">
      <alignment/>
    </xf>
    <xf numFmtId="0" fontId="7" fillId="14" borderId="1" xfId="0" applyFont="1" applyFill="1" applyBorder="1" applyAlignment="1">
      <alignment/>
    </xf>
    <xf numFmtId="0" fontId="3" fillId="0" borderId="1" xfId="0" applyFont="1" applyBorder="1" applyAlignment="1">
      <alignment/>
    </xf>
    <xf numFmtId="0" fontId="22" fillId="15" borderId="1" xfId="0" applyFont="1" applyFill="1" applyBorder="1" applyAlignment="1">
      <alignment/>
    </xf>
    <xf numFmtId="0" fontId="4" fillId="15" borderId="1" xfId="0" applyFont="1" applyFill="1" applyBorder="1" applyAlignment="1">
      <alignment/>
    </xf>
    <xf numFmtId="0" fontId="3" fillId="14" borderId="1" xfId="0" applyFont="1" applyFill="1" applyBorder="1" applyAlignment="1">
      <alignment/>
    </xf>
    <xf numFmtId="0" fontId="3" fillId="10" borderId="1" xfId="0" applyFont="1" applyFill="1" applyBorder="1" applyAlignment="1">
      <alignment/>
    </xf>
    <xf numFmtId="0" fontId="4" fillId="10" borderId="1" xfId="0" applyFont="1" applyFill="1" applyBorder="1" applyAlignment="1">
      <alignment/>
    </xf>
    <xf numFmtId="178" fontId="28" fillId="10" borderId="0" xfId="0" applyNumberFormat="1" applyFont="1" applyFill="1" applyBorder="1" applyAlignment="1">
      <alignment/>
    </xf>
    <xf numFmtId="0" fontId="7" fillId="9" borderId="0" xfId="0" applyFont="1" applyFill="1" applyBorder="1" applyAlignment="1">
      <alignment/>
    </xf>
    <xf numFmtId="0" fontId="22" fillId="9" borderId="0" xfId="0" applyFont="1" applyFill="1" applyBorder="1" applyAlignment="1" applyProtection="1">
      <alignment wrapText="1"/>
      <protection locked="0"/>
    </xf>
    <xf numFmtId="0" fontId="22" fillId="9" borderId="0" xfId="0" applyFont="1" applyFill="1" applyBorder="1" applyAlignment="1" applyProtection="1">
      <alignment horizontal="right" wrapText="1"/>
      <protection locked="0"/>
    </xf>
    <xf numFmtId="180" fontId="7" fillId="9" borderId="0" xfId="50" applyNumberFormat="1" applyFont="1" applyFill="1" applyBorder="1" applyAlignment="1" applyProtection="1">
      <alignment/>
      <protection/>
    </xf>
    <xf numFmtId="180" fontId="7" fillId="9" borderId="0" xfId="0" applyNumberFormat="1" applyFont="1" applyFill="1" applyBorder="1" applyAlignment="1">
      <alignment/>
    </xf>
    <xf numFmtId="178" fontId="7" fillId="9" borderId="0" xfId="0" applyNumberFormat="1" applyFont="1" applyFill="1" applyBorder="1" applyAlignment="1">
      <alignment horizontal="right"/>
    </xf>
    <xf numFmtId="178" fontId="7" fillId="9" borderId="0" xfId="0" applyNumberFormat="1" applyFont="1" applyFill="1" applyBorder="1" applyAlignment="1">
      <alignment/>
    </xf>
    <xf numFmtId="178" fontId="29" fillId="9" borderId="0" xfId="0" applyNumberFormat="1" applyFont="1" applyFill="1" applyBorder="1" applyAlignment="1">
      <alignment/>
    </xf>
    <xf numFmtId="0" fontId="7" fillId="49" borderId="0" xfId="0" applyFont="1" applyFill="1" applyBorder="1" applyAlignment="1">
      <alignment/>
    </xf>
    <xf numFmtId="0" fontId="22" fillId="49" borderId="0" xfId="0" applyFont="1" applyFill="1" applyBorder="1" applyAlignment="1" applyProtection="1">
      <alignment wrapText="1"/>
      <protection locked="0"/>
    </xf>
    <xf numFmtId="0" fontId="22" fillId="49" borderId="0" xfId="0" applyFont="1" applyFill="1" applyBorder="1" applyAlignment="1" applyProtection="1">
      <alignment horizontal="right" wrapText="1"/>
      <protection locked="0"/>
    </xf>
    <xf numFmtId="180" fontId="7" fillId="49" borderId="0" xfId="50" applyNumberFormat="1" applyFont="1" applyFill="1" applyBorder="1" applyAlignment="1" applyProtection="1">
      <alignment/>
      <protection/>
    </xf>
    <xf numFmtId="180" fontId="7" fillId="49" borderId="0" xfId="0" applyNumberFormat="1" applyFont="1" applyFill="1" applyBorder="1" applyAlignment="1">
      <alignment/>
    </xf>
    <xf numFmtId="178" fontId="7" fillId="49" borderId="0" xfId="0" applyNumberFormat="1" applyFont="1" applyFill="1" applyBorder="1" applyAlignment="1">
      <alignment horizontal="right"/>
    </xf>
    <xf numFmtId="178" fontId="7" fillId="49" borderId="0" xfId="0" applyNumberFormat="1" applyFont="1" applyFill="1" applyBorder="1" applyAlignment="1">
      <alignment/>
    </xf>
    <xf numFmtId="178" fontId="29" fillId="49" borderId="0" xfId="0" applyNumberFormat="1" applyFont="1" applyFill="1" applyBorder="1" applyAlignment="1">
      <alignment/>
    </xf>
    <xf numFmtId="178" fontId="30" fillId="14" borderId="0" xfId="0" applyNumberFormat="1" applyFont="1" applyFill="1" applyAlignment="1">
      <alignment wrapText="1"/>
    </xf>
    <xf numFmtId="0" fontId="22" fillId="16" borderId="0" xfId="0" applyFont="1" applyFill="1" applyAlignment="1">
      <alignment/>
    </xf>
    <xf numFmtId="0" fontId="22" fillId="16" borderId="1" xfId="0" applyFont="1" applyFill="1" applyBorder="1" applyAlignment="1">
      <alignment/>
    </xf>
    <xf numFmtId="178" fontId="31" fillId="9" borderId="0" xfId="0" applyNumberFormat="1" applyFont="1" applyFill="1" applyBorder="1" applyAlignment="1">
      <alignment/>
    </xf>
    <xf numFmtId="178" fontId="32" fillId="49" borderId="0" xfId="0" applyNumberFormat="1" applyFont="1" applyFill="1" applyBorder="1" applyAlignment="1">
      <alignment/>
    </xf>
    <xf numFmtId="180" fontId="14" fillId="47" borderId="0" xfId="50" applyNumberFormat="1" applyFont="1" applyFill="1" applyBorder="1" applyAlignment="1" applyProtection="1">
      <alignment horizontal="right"/>
      <protection/>
    </xf>
    <xf numFmtId="180" fontId="7" fillId="47" borderId="0" xfId="50" applyNumberFormat="1" applyFont="1" applyFill="1" applyBorder="1" applyAlignment="1" applyProtection="1">
      <alignment horizontal="right"/>
      <protection/>
    </xf>
    <xf numFmtId="0" fontId="22" fillId="47" borderId="29" xfId="0" applyFont="1" applyFill="1" applyBorder="1" applyAlignment="1">
      <alignment horizontal="center" vertical="center" wrapText="1"/>
    </xf>
    <xf numFmtId="178" fontId="6" fillId="47" borderId="0" xfId="0" applyNumberFormat="1" applyFont="1" applyFill="1" applyBorder="1" applyAlignment="1">
      <alignment horizontal="right" vertical="center"/>
    </xf>
    <xf numFmtId="0" fontId="22" fillId="47" borderId="0" xfId="0" applyFont="1" applyFill="1" applyAlignment="1">
      <alignment/>
    </xf>
    <xf numFmtId="0" fontId="22" fillId="47" borderId="0" xfId="0" applyFont="1" applyFill="1" applyAlignment="1">
      <alignment horizontal="right"/>
    </xf>
    <xf numFmtId="0" fontId="7" fillId="47" borderId="0" xfId="0" applyFont="1" applyFill="1" applyBorder="1" applyAlignment="1">
      <alignment/>
    </xf>
    <xf numFmtId="178" fontId="7" fillId="47" borderId="0" xfId="0" applyNumberFormat="1" applyFont="1" applyFill="1" applyBorder="1" applyAlignment="1">
      <alignment/>
    </xf>
    <xf numFmtId="0" fontId="22" fillId="51" borderId="25" xfId="0" applyFont="1" applyFill="1" applyBorder="1" applyAlignment="1">
      <alignment vertical="center" wrapText="1"/>
    </xf>
    <xf numFmtId="0" fontId="22" fillId="51" borderId="0" xfId="0" applyFont="1" applyFill="1" applyBorder="1" applyAlignment="1">
      <alignment horizontal="right" wrapText="1"/>
    </xf>
    <xf numFmtId="0" fontId="22" fillId="51" borderId="0" xfId="0" applyFont="1" applyFill="1" applyBorder="1" applyAlignment="1">
      <alignment horizontal="left" vertical="center" wrapText="1"/>
    </xf>
    <xf numFmtId="180" fontId="15" fillId="51" borderId="0" xfId="50" applyNumberFormat="1" applyFont="1" applyFill="1" applyBorder="1" applyAlignment="1" applyProtection="1">
      <alignment/>
      <protection/>
    </xf>
    <xf numFmtId="180" fontId="15" fillId="51" borderId="0" xfId="50" applyNumberFormat="1" applyFont="1" applyFill="1" applyBorder="1" applyAlignment="1" applyProtection="1">
      <alignment horizontal="center" vertical="center"/>
      <protection/>
    </xf>
    <xf numFmtId="180" fontId="15" fillId="51" borderId="0" xfId="0" applyNumberFormat="1" applyFont="1" applyFill="1" applyBorder="1" applyAlignment="1">
      <alignment/>
    </xf>
    <xf numFmtId="178" fontId="6" fillId="51" borderId="0" xfId="0" applyNumberFormat="1" applyFont="1" applyFill="1" applyBorder="1" applyAlignment="1">
      <alignment horizontal="right" vertical="center"/>
    </xf>
    <xf numFmtId="178" fontId="6" fillId="51" borderId="0" xfId="0" applyNumberFormat="1" applyFont="1" applyFill="1" applyBorder="1" applyAlignment="1">
      <alignment/>
    </xf>
    <xf numFmtId="178" fontId="15" fillId="51" borderId="0" xfId="0" applyNumberFormat="1" applyFont="1" applyFill="1" applyBorder="1" applyAlignment="1">
      <alignment/>
    </xf>
    <xf numFmtId="0" fontId="15" fillId="51" borderId="0" xfId="0" applyFont="1" applyFill="1" applyBorder="1" applyAlignment="1">
      <alignment/>
    </xf>
    <xf numFmtId="0" fontId="3" fillId="51" borderId="0" xfId="0" applyFont="1" applyFill="1" applyAlignment="1">
      <alignment/>
    </xf>
    <xf numFmtId="0" fontId="6" fillId="51" borderId="0" xfId="0" applyNumberFormat="1" applyFont="1" applyFill="1" applyAlignment="1">
      <alignment horizontal="left"/>
    </xf>
    <xf numFmtId="0" fontId="22" fillId="51" borderId="0" xfId="0" applyFont="1" applyFill="1" applyBorder="1" applyAlignment="1" applyProtection="1">
      <alignment horizontal="right" wrapText="1"/>
      <protection locked="0"/>
    </xf>
    <xf numFmtId="0" fontId="22" fillId="51" borderId="0" xfId="0" applyFont="1" applyFill="1" applyBorder="1" applyAlignment="1" applyProtection="1">
      <alignment wrapText="1"/>
      <protection locked="0"/>
    </xf>
    <xf numFmtId="178" fontId="6" fillId="51" borderId="0" xfId="0" applyNumberFormat="1" applyFont="1" applyFill="1" applyBorder="1" applyAlignment="1">
      <alignment horizontal="right"/>
    </xf>
    <xf numFmtId="0" fontId="81" fillId="18" borderId="1" xfId="0" applyFont="1" applyFill="1" applyBorder="1" applyAlignment="1">
      <alignment vertical="center" wrapText="1"/>
    </xf>
    <xf numFmtId="0" fontId="22" fillId="18" borderId="0" xfId="0" applyFont="1" applyFill="1" applyBorder="1" applyAlignment="1">
      <alignment horizontal="right" wrapText="1"/>
    </xf>
    <xf numFmtId="178" fontId="6" fillId="18" borderId="0" xfId="0" applyNumberFormat="1" applyFont="1" applyFill="1" applyBorder="1" applyAlignment="1">
      <alignment/>
    </xf>
    <xf numFmtId="180" fontId="15" fillId="18" borderId="0" xfId="50" applyNumberFormat="1" applyFont="1" applyFill="1" applyBorder="1" applyAlignment="1" applyProtection="1">
      <alignment horizontal="right"/>
      <protection/>
    </xf>
    <xf numFmtId="178" fontId="6" fillId="18" borderId="0" xfId="0" applyNumberFormat="1" applyFont="1" applyFill="1" applyBorder="1" applyAlignment="1">
      <alignment horizontal="right"/>
    </xf>
    <xf numFmtId="178" fontId="15" fillId="18" borderId="0" xfId="0" applyNumberFormat="1" applyFont="1" applyFill="1" applyAlignment="1">
      <alignment/>
    </xf>
    <xf numFmtId="0" fontId="15" fillId="18" borderId="0" xfId="0" applyFont="1" applyFill="1" applyAlignment="1">
      <alignment/>
    </xf>
    <xf numFmtId="0" fontId="22" fillId="16" borderId="0" xfId="0" applyFont="1" applyFill="1" applyBorder="1" applyAlignment="1" applyProtection="1">
      <alignment wrapText="1"/>
      <protection locked="0"/>
    </xf>
    <xf numFmtId="0" fontId="22" fillId="16" borderId="0" xfId="0" applyFont="1" applyFill="1" applyBorder="1" applyAlignment="1">
      <alignment horizontal="right" wrapText="1"/>
    </xf>
    <xf numFmtId="180" fontId="14" fillId="16" borderId="0" xfId="50" applyNumberFormat="1" applyFont="1" applyFill="1" applyBorder="1" applyAlignment="1" applyProtection="1">
      <alignment horizontal="right"/>
      <protection/>
    </xf>
    <xf numFmtId="180" fontId="7" fillId="16" borderId="0" xfId="50" applyNumberFormat="1" applyFont="1" applyFill="1" applyBorder="1" applyAlignment="1" applyProtection="1">
      <alignment horizontal="right"/>
      <protection/>
    </xf>
    <xf numFmtId="180" fontId="15" fillId="16" borderId="0" xfId="0" applyNumberFormat="1" applyFont="1" applyFill="1" applyBorder="1" applyAlignment="1">
      <alignment/>
    </xf>
    <xf numFmtId="178" fontId="7" fillId="16" borderId="0" xfId="0" applyNumberFormat="1" applyFont="1" applyFill="1" applyBorder="1" applyAlignment="1">
      <alignment horizontal="right"/>
    </xf>
    <xf numFmtId="178" fontId="6" fillId="16" borderId="0" xfId="0" applyNumberFormat="1" applyFont="1" applyFill="1" applyBorder="1" applyAlignment="1">
      <alignment/>
    </xf>
    <xf numFmtId="178" fontId="7" fillId="16" borderId="0" xfId="0" applyNumberFormat="1" applyFont="1" applyFill="1" applyAlignment="1">
      <alignment/>
    </xf>
    <xf numFmtId="0" fontId="22" fillId="16" borderId="0" xfId="0" applyFont="1" applyFill="1" applyBorder="1" applyAlignment="1" applyProtection="1">
      <alignment horizontal="right" wrapText="1"/>
      <protection locked="0"/>
    </xf>
    <xf numFmtId="180" fontId="15" fillId="16" borderId="0" xfId="50" applyNumberFormat="1" applyFont="1" applyFill="1" applyBorder="1" applyAlignment="1" applyProtection="1">
      <alignment/>
      <protection/>
    </xf>
    <xf numFmtId="178" fontId="6" fillId="16" borderId="0" xfId="0" applyNumberFormat="1" applyFont="1" applyFill="1" applyAlignment="1">
      <alignment horizontal="right"/>
    </xf>
    <xf numFmtId="178" fontId="6" fillId="16" borderId="0" xfId="0" applyNumberFormat="1" applyFont="1" applyFill="1" applyAlignment="1">
      <alignment/>
    </xf>
    <xf numFmtId="0" fontId="22" fillId="19" borderId="0" xfId="0" applyFont="1" applyFill="1" applyBorder="1" applyAlignment="1" applyProtection="1">
      <alignment wrapText="1"/>
      <protection locked="0"/>
    </xf>
    <xf numFmtId="0" fontId="22" fillId="19" borderId="0" xfId="0" applyFont="1" applyFill="1" applyBorder="1" applyAlignment="1" applyProtection="1">
      <alignment horizontal="right" wrapText="1"/>
      <protection locked="0"/>
    </xf>
    <xf numFmtId="180" fontId="14" fillId="19" borderId="0" xfId="50" applyNumberFormat="1" applyFont="1" applyFill="1" applyBorder="1" applyAlignment="1" applyProtection="1">
      <alignment/>
      <protection/>
    </xf>
    <xf numFmtId="180" fontId="15" fillId="19" borderId="0" xfId="0" applyNumberFormat="1" applyFont="1" applyFill="1" applyBorder="1" applyAlignment="1">
      <alignment/>
    </xf>
    <xf numFmtId="178" fontId="7" fillId="19" borderId="0" xfId="0" applyNumberFormat="1" applyFont="1" applyFill="1" applyBorder="1" applyAlignment="1">
      <alignment horizontal="right"/>
    </xf>
    <xf numFmtId="178" fontId="6" fillId="19" borderId="0" xfId="0" applyNumberFormat="1" applyFont="1" applyFill="1" applyBorder="1" applyAlignment="1">
      <alignment/>
    </xf>
    <xf numFmtId="178" fontId="7" fillId="19" borderId="0" xfId="0" applyNumberFormat="1" applyFont="1" applyFill="1" applyBorder="1" applyAlignment="1">
      <alignment/>
    </xf>
    <xf numFmtId="178" fontId="6" fillId="19" borderId="0" xfId="0" applyNumberFormat="1" applyFont="1" applyFill="1" applyAlignment="1">
      <alignment horizontal="right"/>
    </xf>
    <xf numFmtId="178" fontId="7" fillId="19" borderId="0" xfId="0" applyNumberFormat="1" applyFont="1" applyFill="1" applyAlignment="1">
      <alignment/>
    </xf>
    <xf numFmtId="180" fontId="15" fillId="19" borderId="0" xfId="50" applyNumberFormat="1" applyFont="1" applyFill="1" applyBorder="1" applyAlignment="1" applyProtection="1">
      <alignment/>
      <protection/>
    </xf>
    <xf numFmtId="178" fontId="15" fillId="19" borderId="0" xfId="0" applyNumberFormat="1" applyFont="1" applyFill="1" applyAlignment="1">
      <alignment/>
    </xf>
    <xf numFmtId="180" fontId="7" fillId="19" borderId="0" xfId="50" applyNumberFormat="1" applyFont="1" applyFill="1" applyBorder="1" applyAlignment="1" applyProtection="1">
      <alignment/>
      <protection/>
    </xf>
    <xf numFmtId="178" fontId="6" fillId="19" borderId="0" xfId="0" applyNumberFormat="1" applyFont="1" applyFill="1" applyBorder="1" applyAlignment="1">
      <alignment horizontal="right"/>
    </xf>
    <xf numFmtId="0" fontId="3" fillId="36" borderId="0" xfId="0" applyFont="1" applyFill="1" applyAlignment="1">
      <alignment/>
    </xf>
    <xf numFmtId="0" fontId="8" fillId="36" borderId="0" xfId="0" applyFont="1" applyFill="1" applyBorder="1" applyAlignment="1">
      <alignment horizontal="center"/>
    </xf>
    <xf numFmtId="0" fontId="10" fillId="45" borderId="34" xfId="0" applyFont="1" applyFill="1" applyBorder="1" applyAlignment="1">
      <alignment horizontal="center" vertical="center" wrapText="1"/>
    </xf>
    <xf numFmtId="0" fontId="10" fillId="45" borderId="35" xfId="0" applyFont="1" applyFill="1" applyBorder="1" applyAlignment="1">
      <alignment horizontal="center" vertical="center" wrapText="1"/>
    </xf>
    <xf numFmtId="0" fontId="10" fillId="45" borderId="36" xfId="0" applyFont="1" applyFill="1" applyBorder="1" applyAlignment="1">
      <alignment horizontal="center" vertical="center" wrapText="1"/>
    </xf>
    <xf numFmtId="0" fontId="8" fillId="36" borderId="0" xfId="0" applyFont="1" applyFill="1" applyAlignment="1">
      <alignment horizontal="center"/>
    </xf>
    <xf numFmtId="0" fontId="2" fillId="0" borderId="0" xfId="0" applyFont="1" applyAlignment="1">
      <alignment/>
    </xf>
    <xf numFmtId="0" fontId="3" fillId="0" borderId="0" xfId="0" applyFont="1" applyAlignment="1">
      <alignment/>
    </xf>
    <xf numFmtId="0" fontId="8" fillId="0" borderId="0" xfId="0" applyFont="1" applyBorder="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rticleBody"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Currency" xfId="53"/>
    <cellStyle name="Currency [0]" xfId="54"/>
    <cellStyle name="Neutral" xfId="55"/>
    <cellStyle name="Normal 3"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2924175</xdr:colOff>
      <xdr:row>2</xdr:row>
      <xdr:rowOff>238125</xdr:rowOff>
    </xdr:from>
    <xdr:to>
      <xdr:col>2</xdr:col>
      <xdr:colOff>457200</xdr:colOff>
      <xdr:row>7</xdr:row>
      <xdr:rowOff>47625</xdr:rowOff>
    </xdr:to>
    <xdr:pic>
      <xdr:nvPicPr>
        <xdr:cNvPr id="1" name="Picture 1" descr="Logo DGCP FH azul obscuro"/>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2924175" y="771525"/>
          <a:ext cx="5067300" cy="1314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2</xdr:row>
      <xdr:rowOff>66675</xdr:rowOff>
    </xdr:from>
    <xdr:to>
      <xdr:col>0</xdr:col>
      <xdr:colOff>3238500</xdr:colOff>
      <xdr:row>5</xdr:row>
      <xdr:rowOff>114300</xdr:rowOff>
    </xdr:to>
    <xdr:pic>
      <xdr:nvPicPr>
        <xdr:cNvPr id="1" name="Picture 1" descr="Logo DGCP FH azul obscuro"/>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95250" y="600075"/>
          <a:ext cx="3143250" cy="809625"/>
        </a:xfrm>
        <a:prstGeom prst="rect">
          <a:avLst/>
        </a:prstGeom>
        <a:noFill/>
        <a:ln w="9525" cmpd="sng">
          <a:noFill/>
        </a:ln>
      </xdr:spPr>
    </xdr:pic>
    <xdr:clientData/>
  </xdr:twoCellAnchor>
</xdr:wsDr>
</file>

<file path=xl/tables/table1.xml><?xml version="1.0" encoding="utf-8"?>
<table xmlns="http://schemas.openxmlformats.org/spreadsheetml/2006/main" id="1235" name="Tabla13255" displayName="Tabla13255" ref="A11:N1066" insertRow="1" totalsRowShown="0">
  <autoFilter ref="A11:N1066"/>
  <tableColumns count="14">
    <tableColumn id="1" name="CÓDIGO DEL CATÁLOGO DE BIENES Y SERVICIOS (CBS) "/>
    <tableColumn id="2" name="DESCRIPCIÓN DE LA COMPRA O CONTRATACIÓN"/>
    <tableColumn id="8" name="CODIGO"/>
    <tableColumn id="18" name="UNIDAD DE MEDIDA"/>
    <tableColumn id="3" name="PRIMER TRIMESTRE"/>
    <tableColumn id="4" name="SEGUNDO TRIMESTRE"/>
    <tableColumn id="5" name="TERCER TRIMESTRE"/>
    <tableColumn id="12" name="CUARTO TRIMESTRE"/>
    <tableColumn id="7" name="CANTIDAD TOTAL"/>
    <tableColumn id="20" name="PRECIO UNITARIO ESTIMADO"/>
    <tableColumn id="6" name="COSTO TOTAL UNITARIO ESTIMADO "/>
    <tableColumn id="10" name="CODIGO "/>
    <tableColumn id="14" name="DESCRIPCION ESPECIFICA DEL BIEN O PRODUCTO A CONTRATAR "/>
    <tableColumn id="17" name="OBSERVACIONES "/>
  </tableColumns>
  <tableStyleInfo name="TableStyleMedium9" showFirstColumn="0" showLastColumn="0" showRowStripes="1" showColumnStripes="0"/>
</table>
</file>

<file path=xl/tables/table2.xml><?xml version="1.0" encoding="utf-8"?>
<table xmlns="http://schemas.openxmlformats.org/spreadsheetml/2006/main" id="3" name="Tabla1" displayName="Tabla1" ref="A10:O146" insertRow="1" totalsRowShown="0">
  <autoFilter ref="A10:O146"/>
  <tableColumns count="15">
    <tableColumn id="1" name="CÓDIGO DEL CATÁLOGO DE BIENES Y SERVICIOS (CBS) "/>
    <tableColumn id="2" name="DESCRIPCIÓN DE LA COMPRA O CONTRATACIÓN"/>
    <tableColumn id="18" name="UNIDAD DE MEDIDA"/>
    <tableColumn id="3" name="PRIMER TRIMESTRE"/>
    <tableColumn id="4" name="SEGUNDO TRIMESTRE"/>
    <tableColumn id="5" name="TERCER TRIMESTRE"/>
    <tableColumn id="12" name="CUARTO TRIMESTRE"/>
    <tableColumn id="7" name="CANTIDAD TOTAL"/>
    <tableColumn id="20" name="PRECIO UNITARIO ESTIMADO"/>
    <tableColumn id="6" name="COSTO TOTAL UNITARIO"/>
    <tableColumn id="10" name="COSTO TOTAL POR CÓDIGO DE CATÁLOGO DE BIENES Y SERVICIOS (CBS)"/>
    <tableColumn id="14" name=" PROCEDIMIENTO DE SELECCIÓN "/>
    <tableColumn id="17" name="FUENTE DE FINANCIAMIENTO"/>
    <tableColumn id="8" name="VALOR ADQUIRIDO"/>
    <tableColumn id="9" name="OBSERVACIÓ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U1081"/>
  <sheetViews>
    <sheetView tabSelected="1" view="pageBreakPreview" zoomScale="70" zoomScaleNormal="60" zoomScaleSheetLayoutView="70" zoomScalePageLayoutView="0" workbookViewId="0" topLeftCell="B1">
      <pane xSplit="1" topLeftCell="C1" activePane="topRight" state="frozen"/>
      <selection pane="topLeft" activeCell="J526" sqref="J526"/>
      <selection pane="topRight" activeCell="B19" sqref="B19"/>
    </sheetView>
  </sheetViews>
  <sheetFormatPr defaultColWidth="11.421875" defaultRowHeight="15"/>
  <cols>
    <col min="1" max="1" width="44.28125" style="1" customWidth="1"/>
    <col min="2" max="2" width="68.7109375" style="130" customWidth="1"/>
    <col min="3" max="3" width="17.00390625" style="155" customWidth="1"/>
    <col min="4" max="4" width="21.00390625" style="170" customWidth="1"/>
    <col min="5" max="5" width="13.28125" style="170" customWidth="1"/>
    <col min="6" max="6" width="17.8515625" style="170" customWidth="1"/>
    <col min="7" max="7" width="13.140625" style="170" customWidth="1"/>
    <col min="8" max="8" width="19.140625" style="170" customWidth="1"/>
    <col min="9" max="9" width="25.140625" style="170" customWidth="1"/>
    <col min="10" max="10" width="33.28125" style="170" customWidth="1"/>
    <col min="11" max="11" width="56.421875" style="170" customWidth="1"/>
    <col min="12" max="12" width="48.421875" style="170" customWidth="1"/>
    <col min="13" max="13" width="50.57421875" style="170" customWidth="1"/>
    <col min="14" max="14" width="18.8515625" style="1" customWidth="1"/>
    <col min="15" max="15" width="17.140625" style="1" customWidth="1"/>
    <col min="16" max="16" width="21.421875" style="1" customWidth="1"/>
    <col min="17" max="17" width="64.57421875" style="1" hidden="1" customWidth="1"/>
    <col min="18" max="18" width="20.8515625" style="1" customWidth="1"/>
    <col min="19" max="19" width="0" style="1" hidden="1" customWidth="1"/>
    <col min="20" max="20" width="52.28125" style="1" hidden="1" customWidth="1"/>
    <col min="21" max="21" width="17.7109375" style="1" customWidth="1"/>
    <col min="22" max="16384" width="11.421875" style="1" customWidth="1"/>
  </cols>
  <sheetData>
    <row r="1" spans="1:13" ht="18.75" thickBot="1">
      <c r="A1" s="40"/>
      <c r="B1" s="162"/>
      <c r="C1" s="159"/>
      <c r="D1" s="40"/>
      <c r="E1" s="40"/>
      <c r="F1" s="40"/>
      <c r="G1" s="40"/>
      <c r="H1" s="40"/>
      <c r="I1" s="40"/>
      <c r="J1" s="40"/>
      <c r="K1" s="40"/>
      <c r="L1" s="40"/>
      <c r="M1" s="40"/>
    </row>
    <row r="2" spans="1:13" ht="23.25" customHeight="1">
      <c r="A2" s="184" t="s">
        <v>25</v>
      </c>
      <c r="B2" s="162"/>
      <c r="C2" s="159"/>
      <c r="D2" s="40"/>
      <c r="E2" s="40"/>
      <c r="F2" s="40"/>
      <c r="G2" s="40"/>
      <c r="H2" s="40"/>
      <c r="I2" s="40"/>
      <c r="J2" s="40"/>
      <c r="K2" s="40"/>
      <c r="L2" s="185" t="s">
        <v>2</v>
      </c>
      <c r="M2" s="186">
        <v>42586</v>
      </c>
    </row>
    <row r="3" spans="1:13" ht="22.5" customHeight="1">
      <c r="A3" s="544"/>
      <c r="B3" s="162"/>
      <c r="C3" s="159"/>
      <c r="D3" s="40"/>
      <c r="E3" s="40"/>
      <c r="F3" s="40"/>
      <c r="G3" s="40"/>
      <c r="H3" s="40"/>
      <c r="I3" s="40"/>
      <c r="J3" s="40"/>
      <c r="K3" s="40"/>
      <c r="L3" s="187" t="s">
        <v>3</v>
      </c>
      <c r="M3" s="188"/>
    </row>
    <row r="4" spans="1:13" ht="20.25">
      <c r="A4" s="544"/>
      <c r="B4" s="163"/>
      <c r="C4" s="545" t="s">
        <v>1178</v>
      </c>
      <c r="D4" s="545"/>
      <c r="E4" s="545"/>
      <c r="F4" s="545"/>
      <c r="G4" s="545"/>
      <c r="H4" s="545"/>
      <c r="I4" s="545"/>
      <c r="J4" s="545"/>
      <c r="K4" s="189"/>
      <c r="L4" s="187" t="s">
        <v>4</v>
      </c>
      <c r="M4" s="190">
        <v>1</v>
      </c>
    </row>
    <row r="5" spans="1:13" ht="17.25" customHeight="1" thickBot="1">
      <c r="A5" s="544"/>
      <c r="B5" s="164"/>
      <c r="C5" s="160"/>
      <c r="D5" s="161"/>
      <c r="E5" s="161"/>
      <c r="F5" s="545">
        <v>2019</v>
      </c>
      <c r="G5" s="545"/>
      <c r="H5" s="545"/>
      <c r="I5" s="161"/>
      <c r="J5" s="161"/>
      <c r="K5" s="161"/>
      <c r="L5" s="191" t="s">
        <v>12</v>
      </c>
      <c r="M5" s="192">
        <v>10</v>
      </c>
    </row>
    <row r="6" spans="1:13" ht="29.25" customHeight="1">
      <c r="A6" s="545" t="s">
        <v>1023</v>
      </c>
      <c r="B6" s="545"/>
      <c r="C6" s="545"/>
      <c r="D6" s="545"/>
      <c r="E6" s="545"/>
      <c r="F6" s="545"/>
      <c r="G6" s="545"/>
      <c r="H6" s="545"/>
      <c r="I6" s="545"/>
      <c r="J6" s="545"/>
      <c r="K6" s="545"/>
      <c r="L6" s="545"/>
      <c r="M6" s="545"/>
    </row>
    <row r="7" spans="1:13" ht="29.25" customHeight="1">
      <c r="A7" s="189"/>
      <c r="B7" s="189"/>
      <c r="C7" s="189"/>
      <c r="D7" s="189"/>
      <c r="E7" s="189"/>
      <c r="F7" s="189"/>
      <c r="G7" s="189"/>
      <c r="H7" s="189"/>
      <c r="I7" s="189"/>
      <c r="J7" s="189"/>
      <c r="K7" s="189"/>
      <c r="L7" s="189"/>
      <c r="M7" s="189"/>
    </row>
    <row r="8" spans="1:13" ht="35.25" customHeight="1">
      <c r="A8" s="165"/>
      <c r="B8" s="165"/>
      <c r="C8" s="165"/>
      <c r="D8" s="549" t="s">
        <v>1192</v>
      </c>
      <c r="E8" s="549"/>
      <c r="F8" s="549"/>
      <c r="G8" s="549"/>
      <c r="H8" s="549"/>
      <c r="I8" s="549"/>
      <c r="J8" s="549"/>
      <c r="K8" s="161"/>
      <c r="L8" s="40"/>
      <c r="M8" s="40"/>
    </row>
    <row r="9" spans="1:13" ht="18.75" thickBot="1">
      <c r="A9" s="40"/>
      <c r="B9" s="162"/>
      <c r="C9" s="159"/>
      <c r="D9" s="40"/>
      <c r="E9" s="40"/>
      <c r="F9" s="40"/>
      <c r="G9" s="40"/>
      <c r="H9" s="40"/>
      <c r="I9" s="40"/>
      <c r="J9" s="40"/>
      <c r="K9" s="40"/>
      <c r="L9" s="40"/>
      <c r="M9" s="40"/>
    </row>
    <row r="10" spans="2:13" ht="23.25" customHeight="1">
      <c r="B10" s="162"/>
      <c r="C10" s="166"/>
      <c r="D10" s="546" t="s">
        <v>15</v>
      </c>
      <c r="E10" s="547"/>
      <c r="F10" s="547"/>
      <c r="G10" s="548"/>
      <c r="H10" s="166"/>
      <c r="I10" s="166"/>
      <c r="J10" s="166"/>
      <c r="K10" s="166"/>
      <c r="L10" s="40"/>
      <c r="M10" s="40"/>
    </row>
    <row r="11" spans="1:19" ht="165.75" customHeight="1">
      <c r="A11" s="19" t="s">
        <v>11</v>
      </c>
      <c r="B11" s="167" t="s">
        <v>378</v>
      </c>
      <c r="C11" s="167" t="s">
        <v>1592</v>
      </c>
      <c r="D11" s="167" t="s">
        <v>0</v>
      </c>
      <c r="E11" s="168" t="s">
        <v>7</v>
      </c>
      <c r="F11" s="168" t="s">
        <v>8</v>
      </c>
      <c r="G11" s="168" t="s">
        <v>9</v>
      </c>
      <c r="H11" s="168" t="s">
        <v>10</v>
      </c>
      <c r="I11" s="169" t="s">
        <v>5</v>
      </c>
      <c r="J11" s="169" t="s">
        <v>16</v>
      </c>
      <c r="K11" s="169" t="s">
        <v>1138</v>
      </c>
      <c r="L11" s="169" t="s">
        <v>1179</v>
      </c>
      <c r="M11" s="169" t="s">
        <v>1180</v>
      </c>
      <c r="N11" s="169" t="s">
        <v>1181</v>
      </c>
      <c r="O11" s="6"/>
      <c r="P11" s="6"/>
      <c r="Q11" s="6"/>
      <c r="R11" s="6"/>
      <c r="S11" s="6"/>
    </row>
    <row r="12" spans="1:21" s="29" customFormat="1" ht="48" customHeight="1">
      <c r="A12" s="28" t="s">
        <v>190</v>
      </c>
      <c r="B12" s="116" t="s">
        <v>823</v>
      </c>
      <c r="C12" s="285">
        <v>44111503</v>
      </c>
      <c r="D12" s="117" t="s">
        <v>867</v>
      </c>
      <c r="E12" s="88"/>
      <c r="F12" s="88"/>
      <c r="G12" s="88"/>
      <c r="H12" s="88"/>
      <c r="I12" s="89"/>
      <c r="J12" s="90">
        <v>803.25</v>
      </c>
      <c r="K12" s="438">
        <f>I12*J12</f>
        <v>0</v>
      </c>
      <c r="L12" s="92"/>
      <c r="M12" s="93"/>
      <c r="N12" s="93"/>
      <c r="R12" s="30" t="s">
        <v>27</v>
      </c>
      <c r="U12" s="31" t="s">
        <v>24</v>
      </c>
    </row>
    <row r="13" spans="1:21" s="29" customFormat="1" ht="48" customHeight="1">
      <c r="A13" s="28"/>
      <c r="B13" s="118" t="s">
        <v>824</v>
      </c>
      <c r="C13" s="285">
        <v>44111503</v>
      </c>
      <c r="D13" s="117" t="s">
        <v>382</v>
      </c>
      <c r="E13" s="88"/>
      <c r="F13" s="88"/>
      <c r="G13" s="88"/>
      <c r="H13" s="88"/>
      <c r="I13" s="89"/>
      <c r="J13" s="90">
        <v>481.44</v>
      </c>
      <c r="K13" s="438">
        <f>I13*J13</f>
        <v>0</v>
      </c>
      <c r="L13" s="92"/>
      <c r="M13" s="93"/>
      <c r="N13" s="93"/>
      <c r="R13" s="30"/>
      <c r="U13" s="31"/>
    </row>
    <row r="14" spans="1:21" s="34" customFormat="1" ht="48" customHeight="1">
      <c r="A14" s="33"/>
      <c r="B14" s="196" t="s">
        <v>482</v>
      </c>
      <c r="C14" s="357">
        <v>44111501</v>
      </c>
      <c r="D14" s="196" t="s">
        <v>493</v>
      </c>
      <c r="E14" s="198">
        <v>10</v>
      </c>
      <c r="F14" s="198">
        <v>10</v>
      </c>
      <c r="G14" s="198">
        <v>10</v>
      </c>
      <c r="H14" s="198">
        <v>15</v>
      </c>
      <c r="I14" s="199">
        <f aca="true" t="shared" si="0" ref="I14:I80">E14+F14+G14+H14</f>
        <v>45</v>
      </c>
      <c r="J14" s="200">
        <v>44.47</v>
      </c>
      <c r="K14" s="201">
        <f>I14*J14</f>
        <v>2001.1499999999999</v>
      </c>
      <c r="L14" s="202"/>
      <c r="M14" s="203"/>
      <c r="N14" s="203"/>
      <c r="R14" s="35" t="s">
        <v>28</v>
      </c>
      <c r="U14" s="36" t="s">
        <v>22</v>
      </c>
    </row>
    <row r="15" spans="1:21" s="29" customFormat="1" ht="48" customHeight="1">
      <c r="A15" s="28"/>
      <c r="B15" s="118" t="s">
        <v>890</v>
      </c>
      <c r="C15" s="285">
        <v>44122003</v>
      </c>
      <c r="D15" s="118" t="s">
        <v>867</v>
      </c>
      <c r="E15" s="88">
        <v>10</v>
      </c>
      <c r="F15" s="88">
        <v>10</v>
      </c>
      <c r="G15" s="88">
        <v>10</v>
      </c>
      <c r="H15" s="88">
        <v>10</v>
      </c>
      <c r="I15" s="89">
        <f t="shared" si="0"/>
        <v>40</v>
      </c>
      <c r="J15" s="94">
        <v>155.25</v>
      </c>
      <c r="K15" s="91">
        <f>I15*J15</f>
        <v>6210</v>
      </c>
      <c r="L15" s="92"/>
      <c r="M15" s="93"/>
      <c r="N15" s="93"/>
      <c r="R15" s="30"/>
      <c r="U15" s="31"/>
    </row>
    <row r="16" spans="1:21" s="29" customFormat="1" ht="48" customHeight="1">
      <c r="A16" s="28"/>
      <c r="B16" s="118" t="s">
        <v>484</v>
      </c>
      <c r="C16" s="285">
        <v>44122003</v>
      </c>
      <c r="D16" s="118" t="s">
        <v>867</v>
      </c>
      <c r="E16" s="88">
        <v>10</v>
      </c>
      <c r="F16" s="88">
        <v>10</v>
      </c>
      <c r="G16" s="88">
        <v>10</v>
      </c>
      <c r="H16" s="88">
        <v>10</v>
      </c>
      <c r="I16" s="89">
        <f t="shared" si="0"/>
        <v>40</v>
      </c>
      <c r="J16" s="90">
        <v>173.48</v>
      </c>
      <c r="K16" s="91">
        <f aca="true" t="shared" si="1" ref="K16:K76">I16*J16</f>
        <v>6939.2</v>
      </c>
      <c r="L16" s="92"/>
      <c r="M16" s="93"/>
      <c r="N16" s="93"/>
      <c r="R16" s="30" t="s">
        <v>29</v>
      </c>
      <c r="U16" s="31" t="s">
        <v>21</v>
      </c>
    </row>
    <row r="17" spans="1:21" s="29" customFormat="1" ht="48" customHeight="1">
      <c r="A17" s="28"/>
      <c r="B17" s="118" t="s">
        <v>485</v>
      </c>
      <c r="C17" s="285">
        <v>44122003</v>
      </c>
      <c r="D17" s="118" t="s">
        <v>867</v>
      </c>
      <c r="E17" s="88">
        <v>10</v>
      </c>
      <c r="F17" s="88">
        <v>10</v>
      </c>
      <c r="G17" s="88">
        <v>10</v>
      </c>
      <c r="H17" s="88">
        <v>10</v>
      </c>
      <c r="I17" s="89">
        <f t="shared" si="0"/>
        <v>40</v>
      </c>
      <c r="J17" s="90">
        <v>201.96</v>
      </c>
      <c r="K17" s="91">
        <f t="shared" si="1"/>
        <v>8078.400000000001</v>
      </c>
      <c r="L17" s="92"/>
      <c r="M17" s="93"/>
      <c r="N17" s="93"/>
      <c r="R17" s="30" t="s">
        <v>30</v>
      </c>
      <c r="U17" s="31" t="s">
        <v>20</v>
      </c>
    </row>
    <row r="18" spans="1:21" s="29" customFormat="1" ht="48" customHeight="1">
      <c r="A18" s="28"/>
      <c r="B18" s="118" t="s">
        <v>486</v>
      </c>
      <c r="C18" s="285">
        <v>44122003</v>
      </c>
      <c r="D18" s="118" t="s">
        <v>867</v>
      </c>
      <c r="E18" s="88">
        <v>10</v>
      </c>
      <c r="F18" s="88">
        <v>10</v>
      </c>
      <c r="G18" s="88">
        <v>10</v>
      </c>
      <c r="H18" s="88">
        <v>10</v>
      </c>
      <c r="I18" s="89">
        <f t="shared" si="0"/>
        <v>40</v>
      </c>
      <c r="J18" s="90">
        <v>211.93</v>
      </c>
      <c r="K18" s="91">
        <f t="shared" si="1"/>
        <v>8477.2</v>
      </c>
      <c r="L18" s="92"/>
      <c r="M18" s="93"/>
      <c r="N18" s="93"/>
      <c r="R18" s="30" t="s">
        <v>31</v>
      </c>
      <c r="U18" s="31" t="s">
        <v>17</v>
      </c>
    </row>
    <row r="19" spans="1:21" s="34" customFormat="1" ht="48" customHeight="1">
      <c r="A19" s="33"/>
      <c r="B19" s="118" t="s">
        <v>1158</v>
      </c>
      <c r="C19" s="285">
        <v>44111515</v>
      </c>
      <c r="D19" s="118" t="s">
        <v>867</v>
      </c>
      <c r="E19" s="88">
        <v>95</v>
      </c>
      <c r="F19" s="88">
        <v>30</v>
      </c>
      <c r="G19" s="88">
        <v>85</v>
      </c>
      <c r="H19" s="88">
        <v>10</v>
      </c>
      <c r="I19" s="89">
        <f t="shared" si="0"/>
        <v>220</v>
      </c>
      <c r="J19" s="90">
        <v>143.37</v>
      </c>
      <c r="K19" s="91">
        <f t="shared" si="1"/>
        <v>31541.4</v>
      </c>
      <c r="L19" s="92"/>
      <c r="M19" s="93"/>
      <c r="N19" s="93"/>
      <c r="R19" s="35" t="s">
        <v>32</v>
      </c>
      <c r="U19" s="36" t="s">
        <v>18</v>
      </c>
    </row>
    <row r="20" spans="1:21" s="34" customFormat="1" ht="48" customHeight="1">
      <c r="A20" s="33"/>
      <c r="B20" s="118" t="s">
        <v>487</v>
      </c>
      <c r="C20" s="285">
        <v>43201808</v>
      </c>
      <c r="D20" s="118" t="s">
        <v>382</v>
      </c>
      <c r="E20" s="88"/>
      <c r="F20" s="88"/>
      <c r="G20" s="88"/>
      <c r="H20" s="88"/>
      <c r="I20" s="89">
        <f t="shared" si="0"/>
        <v>0</v>
      </c>
      <c r="J20" s="90">
        <v>12</v>
      </c>
      <c r="K20" s="91">
        <f t="shared" si="1"/>
        <v>0</v>
      </c>
      <c r="L20" s="92"/>
      <c r="M20" s="93"/>
      <c r="N20" s="93"/>
      <c r="R20" s="35" t="s">
        <v>37</v>
      </c>
      <c r="U20" s="36"/>
    </row>
    <row r="21" spans="1:21" s="34" customFormat="1" ht="48" customHeight="1">
      <c r="A21" s="33"/>
      <c r="B21" s="118" t="s">
        <v>1590</v>
      </c>
      <c r="C21" s="285">
        <v>44101801</v>
      </c>
      <c r="D21" s="118" t="s">
        <v>382</v>
      </c>
      <c r="E21" s="105"/>
      <c r="F21" s="105"/>
      <c r="G21" s="105"/>
      <c r="H21" s="105"/>
      <c r="I21" s="89">
        <f t="shared" si="0"/>
        <v>0</v>
      </c>
      <c r="J21" s="267">
        <v>2000</v>
      </c>
      <c r="K21" s="91">
        <f t="shared" si="1"/>
        <v>0</v>
      </c>
      <c r="L21" s="112"/>
      <c r="M21" s="229"/>
      <c r="N21" s="27"/>
      <c r="R21" s="35"/>
      <c r="U21" s="36"/>
    </row>
    <row r="22" spans="1:21" s="29" customFormat="1" ht="48" customHeight="1">
      <c r="A22" s="28"/>
      <c r="B22" s="118" t="s">
        <v>488</v>
      </c>
      <c r="C22" s="285">
        <v>12181501</v>
      </c>
      <c r="D22" s="118" t="s">
        <v>382</v>
      </c>
      <c r="E22" s="88">
        <v>5</v>
      </c>
      <c r="F22" s="88">
        <v>3</v>
      </c>
      <c r="G22" s="88"/>
      <c r="H22" s="88"/>
      <c r="I22" s="89">
        <f t="shared" si="0"/>
        <v>8</v>
      </c>
      <c r="J22" s="90">
        <v>31.3</v>
      </c>
      <c r="K22" s="91">
        <f t="shared" si="1"/>
        <v>250.4</v>
      </c>
      <c r="L22" s="92"/>
      <c r="M22" s="93"/>
      <c r="N22" s="93"/>
      <c r="R22" s="30" t="s">
        <v>38</v>
      </c>
      <c r="U22" s="31"/>
    </row>
    <row r="23" spans="1:21" s="29" customFormat="1" ht="48" customHeight="1">
      <c r="A23" s="28"/>
      <c r="B23" s="118" t="s">
        <v>677</v>
      </c>
      <c r="C23" s="285">
        <v>44122106</v>
      </c>
      <c r="D23" s="118" t="s">
        <v>678</v>
      </c>
      <c r="E23" s="88"/>
      <c r="F23" s="88"/>
      <c r="G23" s="88"/>
      <c r="H23" s="88"/>
      <c r="I23" s="89">
        <f t="shared" si="0"/>
        <v>0</v>
      </c>
      <c r="J23" s="90">
        <v>48.27</v>
      </c>
      <c r="K23" s="91">
        <f t="shared" si="1"/>
        <v>0</v>
      </c>
      <c r="L23" s="92"/>
      <c r="M23" s="93"/>
      <c r="N23" s="93"/>
      <c r="R23" s="30" t="s">
        <v>39</v>
      </c>
      <c r="U23" s="31"/>
    </row>
    <row r="24" spans="1:21" s="29" customFormat="1" ht="48" customHeight="1">
      <c r="A24" s="28"/>
      <c r="B24" s="118" t="s">
        <v>722</v>
      </c>
      <c r="C24" s="285">
        <v>44121634</v>
      </c>
      <c r="D24" s="118" t="s">
        <v>382</v>
      </c>
      <c r="E24" s="88">
        <v>12</v>
      </c>
      <c r="F24" s="88">
        <v>7</v>
      </c>
      <c r="G24" s="88">
        <v>9</v>
      </c>
      <c r="H24" s="88">
        <v>11</v>
      </c>
      <c r="I24" s="89">
        <f t="shared" si="0"/>
        <v>39</v>
      </c>
      <c r="J24" s="90">
        <v>120</v>
      </c>
      <c r="K24" s="91">
        <f t="shared" si="1"/>
        <v>4680</v>
      </c>
      <c r="L24" s="92"/>
      <c r="M24" s="93"/>
      <c r="N24" s="93"/>
      <c r="R24" s="30" t="s">
        <v>40</v>
      </c>
      <c r="U24" s="31"/>
    </row>
    <row r="25" spans="1:21" s="29" customFormat="1" ht="48" customHeight="1">
      <c r="A25" s="28"/>
      <c r="B25" s="118" t="s">
        <v>667</v>
      </c>
      <c r="C25" s="285">
        <v>44121634</v>
      </c>
      <c r="D25" s="118" t="s">
        <v>489</v>
      </c>
      <c r="E25" s="88">
        <v>3</v>
      </c>
      <c r="F25" s="88"/>
      <c r="G25" s="88">
        <v>2</v>
      </c>
      <c r="H25" s="88"/>
      <c r="I25" s="89">
        <f t="shared" si="0"/>
        <v>5</v>
      </c>
      <c r="J25" s="90">
        <v>276</v>
      </c>
      <c r="K25" s="91">
        <f t="shared" si="1"/>
        <v>1380</v>
      </c>
      <c r="L25" s="92"/>
      <c r="M25" s="93"/>
      <c r="N25" s="93"/>
      <c r="R25" s="30" t="s">
        <v>41</v>
      </c>
      <c r="U25" s="31"/>
    </row>
    <row r="26" spans="1:21" s="29" customFormat="1" ht="48" customHeight="1">
      <c r="A26" s="28"/>
      <c r="B26" s="118" t="s">
        <v>669</v>
      </c>
      <c r="C26" s="285">
        <v>44121634</v>
      </c>
      <c r="D26" s="118" t="s">
        <v>382</v>
      </c>
      <c r="E26" s="88">
        <v>10</v>
      </c>
      <c r="F26" s="88">
        <v>10</v>
      </c>
      <c r="G26" s="88">
        <v>10</v>
      </c>
      <c r="H26" s="88">
        <v>10</v>
      </c>
      <c r="I26" s="89">
        <f t="shared" si="0"/>
        <v>40</v>
      </c>
      <c r="J26" s="90">
        <v>88.51</v>
      </c>
      <c r="K26" s="91">
        <f t="shared" si="1"/>
        <v>3540.4</v>
      </c>
      <c r="L26" s="92"/>
      <c r="M26" s="93"/>
      <c r="N26" s="93"/>
      <c r="R26" s="30" t="s">
        <v>42</v>
      </c>
      <c r="U26" s="31"/>
    </row>
    <row r="27" spans="1:21" s="29" customFormat="1" ht="48" customHeight="1">
      <c r="A27" s="28"/>
      <c r="B27" s="118" t="s">
        <v>1591</v>
      </c>
      <c r="C27" s="285">
        <v>44103112</v>
      </c>
      <c r="D27" s="118" t="s">
        <v>382</v>
      </c>
      <c r="E27" s="105">
        <v>1</v>
      </c>
      <c r="F27" s="105"/>
      <c r="G27" s="105">
        <v>1</v>
      </c>
      <c r="H27" s="105">
        <v>1</v>
      </c>
      <c r="I27" s="89">
        <f t="shared" si="0"/>
        <v>3</v>
      </c>
      <c r="J27" s="267">
        <v>175</v>
      </c>
      <c r="K27" s="91">
        <f t="shared" si="1"/>
        <v>525</v>
      </c>
      <c r="L27" s="112"/>
      <c r="M27" s="229"/>
      <c r="N27" s="27"/>
      <c r="R27" s="30"/>
      <c r="U27" s="31"/>
    </row>
    <row r="28" spans="1:21" s="29" customFormat="1" ht="48" customHeight="1">
      <c r="A28" s="28"/>
      <c r="B28" s="118" t="s">
        <v>668</v>
      </c>
      <c r="C28" s="285">
        <v>44121634</v>
      </c>
      <c r="D28" s="118" t="s">
        <v>382</v>
      </c>
      <c r="E28" s="88">
        <v>10</v>
      </c>
      <c r="F28" s="88">
        <v>10</v>
      </c>
      <c r="G28" s="88">
        <v>10</v>
      </c>
      <c r="H28" s="88">
        <v>10</v>
      </c>
      <c r="I28" s="89">
        <f t="shared" si="0"/>
        <v>40</v>
      </c>
      <c r="J28" s="90">
        <v>69.9</v>
      </c>
      <c r="K28" s="91">
        <f t="shared" si="1"/>
        <v>2796</v>
      </c>
      <c r="L28" s="92"/>
      <c r="M28" s="93"/>
      <c r="N28" s="93"/>
      <c r="R28" s="30" t="s">
        <v>43</v>
      </c>
      <c r="U28" s="31"/>
    </row>
    <row r="29" spans="1:21" s="29" customFormat="1" ht="39.75" customHeight="1">
      <c r="A29" s="28"/>
      <c r="B29" s="118" t="s">
        <v>490</v>
      </c>
      <c r="C29" s="285">
        <v>60123204</v>
      </c>
      <c r="D29" s="118" t="s">
        <v>382</v>
      </c>
      <c r="E29" s="88"/>
      <c r="F29" s="88"/>
      <c r="G29" s="88"/>
      <c r="H29" s="88"/>
      <c r="I29" s="89">
        <f t="shared" si="0"/>
        <v>0</v>
      </c>
      <c r="J29" s="90">
        <v>175</v>
      </c>
      <c r="K29" s="91">
        <f t="shared" si="1"/>
        <v>0</v>
      </c>
      <c r="L29" s="92"/>
      <c r="M29" s="93"/>
      <c r="N29" s="93"/>
      <c r="R29" s="30" t="s">
        <v>44</v>
      </c>
      <c r="U29" s="31"/>
    </row>
    <row r="30" spans="1:21" s="29" customFormat="1" ht="42" customHeight="1">
      <c r="A30" s="28"/>
      <c r="B30" s="118" t="s">
        <v>1040</v>
      </c>
      <c r="C30" s="285">
        <v>44102606</v>
      </c>
      <c r="D30" s="118" t="s">
        <v>382</v>
      </c>
      <c r="E30" s="88">
        <v>6</v>
      </c>
      <c r="F30" s="88">
        <v>1</v>
      </c>
      <c r="G30" s="88">
        <v>6</v>
      </c>
      <c r="H30" s="88">
        <v>1</v>
      </c>
      <c r="I30" s="89">
        <f t="shared" si="0"/>
        <v>14</v>
      </c>
      <c r="J30" s="90">
        <v>29</v>
      </c>
      <c r="K30" s="91">
        <f t="shared" si="1"/>
        <v>406</v>
      </c>
      <c r="L30" s="92"/>
      <c r="M30" s="93"/>
      <c r="N30" s="93"/>
      <c r="R30" s="30" t="s">
        <v>45</v>
      </c>
      <c r="U30" s="31"/>
    </row>
    <row r="31" spans="1:21" s="34" customFormat="1" ht="48" customHeight="1">
      <c r="A31" s="33"/>
      <c r="B31" s="118" t="s">
        <v>673</v>
      </c>
      <c r="C31" s="285">
        <v>44122104</v>
      </c>
      <c r="D31" s="118" t="s">
        <v>670</v>
      </c>
      <c r="E31" s="88"/>
      <c r="F31" s="88"/>
      <c r="G31" s="88"/>
      <c r="H31" s="88"/>
      <c r="I31" s="89">
        <f t="shared" si="0"/>
        <v>0</v>
      </c>
      <c r="J31" s="90">
        <v>424.8</v>
      </c>
      <c r="K31" s="91">
        <f t="shared" si="1"/>
        <v>0</v>
      </c>
      <c r="L31" s="92"/>
      <c r="M31" s="93"/>
      <c r="N31" s="93"/>
      <c r="R31" s="35" t="s">
        <v>46</v>
      </c>
      <c r="U31" s="36"/>
    </row>
    <row r="32" spans="1:21" s="29" customFormat="1" ht="48" customHeight="1">
      <c r="A32" s="28"/>
      <c r="B32" s="118" t="s">
        <v>675</v>
      </c>
      <c r="C32" s="285">
        <v>44122105</v>
      </c>
      <c r="D32" s="118" t="s">
        <v>671</v>
      </c>
      <c r="E32" s="88"/>
      <c r="F32" s="88"/>
      <c r="G32" s="88"/>
      <c r="H32" s="88"/>
      <c r="I32" s="89">
        <f t="shared" si="0"/>
        <v>0</v>
      </c>
      <c r="J32" s="90">
        <v>354</v>
      </c>
      <c r="K32" s="91">
        <f t="shared" si="1"/>
        <v>0</v>
      </c>
      <c r="L32" s="92"/>
      <c r="M32" s="93"/>
      <c r="N32" s="93"/>
      <c r="R32" s="30" t="s">
        <v>47</v>
      </c>
      <c r="U32" s="31"/>
    </row>
    <row r="33" spans="1:21" s="29" customFormat="1" ht="48" customHeight="1">
      <c r="A33" s="28"/>
      <c r="B33" s="118" t="s">
        <v>674</v>
      </c>
      <c r="C33" s="285">
        <v>44122105</v>
      </c>
      <c r="D33" s="118" t="s">
        <v>672</v>
      </c>
      <c r="E33" s="88"/>
      <c r="F33" s="88"/>
      <c r="G33" s="88"/>
      <c r="H33" s="88"/>
      <c r="I33" s="89">
        <f t="shared" si="0"/>
        <v>0</v>
      </c>
      <c r="J33" s="90">
        <v>22.42</v>
      </c>
      <c r="K33" s="91">
        <f t="shared" si="1"/>
        <v>0</v>
      </c>
      <c r="L33" s="92"/>
      <c r="M33" s="93"/>
      <c r="N33" s="93"/>
      <c r="R33" s="30" t="s">
        <v>48</v>
      </c>
      <c r="U33" s="31"/>
    </row>
    <row r="34" spans="1:21" s="29" customFormat="1" ht="39.75" customHeight="1">
      <c r="A34" s="28"/>
      <c r="B34" s="118" t="s">
        <v>676</v>
      </c>
      <c r="C34" s="285">
        <v>44122105</v>
      </c>
      <c r="D34" s="118" t="s">
        <v>671</v>
      </c>
      <c r="E34" s="88"/>
      <c r="F34" s="88"/>
      <c r="G34" s="88"/>
      <c r="H34" s="88"/>
      <c r="I34" s="89">
        <f t="shared" si="0"/>
        <v>0</v>
      </c>
      <c r="J34" s="90">
        <v>14</v>
      </c>
      <c r="K34" s="91">
        <f t="shared" si="1"/>
        <v>0</v>
      </c>
      <c r="L34" s="92"/>
      <c r="M34" s="93"/>
      <c r="N34" s="93"/>
      <c r="R34" s="30" t="s">
        <v>49</v>
      </c>
      <c r="U34" s="31"/>
    </row>
    <row r="35" spans="1:21" s="34" customFormat="1" ht="48" customHeight="1">
      <c r="A35" s="33"/>
      <c r="B35" s="118" t="s">
        <v>679</v>
      </c>
      <c r="C35" s="285">
        <v>44122105</v>
      </c>
      <c r="D35" s="118" t="s">
        <v>671</v>
      </c>
      <c r="E35" s="88"/>
      <c r="F35" s="88"/>
      <c r="G35" s="88"/>
      <c r="H35" s="88"/>
      <c r="I35" s="89">
        <f t="shared" si="0"/>
        <v>0</v>
      </c>
      <c r="J35" s="90">
        <v>110</v>
      </c>
      <c r="K35" s="91">
        <f t="shared" si="1"/>
        <v>0</v>
      </c>
      <c r="L35" s="92"/>
      <c r="M35" s="93"/>
      <c r="N35" s="93"/>
      <c r="R35" s="35" t="s">
        <v>50</v>
      </c>
      <c r="U35" s="36"/>
    </row>
    <row r="36" spans="1:21" s="29" customFormat="1" ht="38.25" customHeight="1">
      <c r="A36" s="28"/>
      <c r="B36" s="118" t="s">
        <v>404</v>
      </c>
      <c r="C36" s="285">
        <v>44111611</v>
      </c>
      <c r="D36" s="118" t="s">
        <v>671</v>
      </c>
      <c r="E36" s="88"/>
      <c r="F36" s="88"/>
      <c r="G36" s="88"/>
      <c r="H36" s="88"/>
      <c r="I36" s="89">
        <f t="shared" si="0"/>
        <v>0</v>
      </c>
      <c r="J36" s="90">
        <v>22.42</v>
      </c>
      <c r="K36" s="91">
        <f t="shared" si="1"/>
        <v>0</v>
      </c>
      <c r="L36" s="92"/>
      <c r="M36" s="93"/>
      <c r="N36" s="93"/>
      <c r="R36" s="30"/>
      <c r="U36" s="31"/>
    </row>
    <row r="37" spans="1:21" s="29" customFormat="1" ht="34.5" customHeight="1">
      <c r="A37" s="28"/>
      <c r="B37" s="118" t="s">
        <v>406</v>
      </c>
      <c r="C37" s="285">
        <v>44111611</v>
      </c>
      <c r="D37" s="118" t="s">
        <v>671</v>
      </c>
      <c r="E37" s="88"/>
      <c r="F37" s="88"/>
      <c r="G37" s="88"/>
      <c r="H37" s="88"/>
      <c r="I37" s="89">
        <f t="shared" si="0"/>
        <v>0</v>
      </c>
      <c r="J37" s="90">
        <v>109.98</v>
      </c>
      <c r="K37" s="91">
        <f t="shared" si="1"/>
        <v>0</v>
      </c>
      <c r="L37" s="92"/>
      <c r="M37" s="93"/>
      <c r="N37" s="93"/>
      <c r="R37" s="30"/>
      <c r="U37" s="31"/>
    </row>
    <row r="38" spans="1:21" s="29" customFormat="1" ht="41.25" customHeight="1">
      <c r="A38" s="28"/>
      <c r="B38" s="118" t="s">
        <v>405</v>
      </c>
      <c r="C38" s="285">
        <v>44111611</v>
      </c>
      <c r="D38" s="118" t="s">
        <v>671</v>
      </c>
      <c r="E38" s="88"/>
      <c r="F38" s="88"/>
      <c r="G38" s="88"/>
      <c r="H38" s="88"/>
      <c r="I38" s="89">
        <f t="shared" si="0"/>
        <v>0</v>
      </c>
      <c r="J38" s="90">
        <v>47.46</v>
      </c>
      <c r="K38" s="91">
        <f t="shared" si="1"/>
        <v>0</v>
      </c>
      <c r="L38" s="92"/>
      <c r="M38" s="93"/>
      <c r="N38" s="93"/>
      <c r="R38" s="30"/>
      <c r="U38" s="31"/>
    </row>
    <row r="39" spans="1:21" s="29" customFormat="1" ht="30" customHeight="1">
      <c r="A39" s="28"/>
      <c r="B39" s="118" t="s">
        <v>680</v>
      </c>
      <c r="C39" s="285">
        <v>44121802</v>
      </c>
      <c r="D39" s="118" t="s">
        <v>382</v>
      </c>
      <c r="E39" s="88">
        <v>10</v>
      </c>
      <c r="F39" s="88">
        <v>10</v>
      </c>
      <c r="G39" s="88">
        <v>10</v>
      </c>
      <c r="H39" s="88">
        <v>10</v>
      </c>
      <c r="I39" s="89">
        <f t="shared" si="0"/>
        <v>40</v>
      </c>
      <c r="J39" s="90">
        <v>49.25</v>
      </c>
      <c r="K39" s="91">
        <f t="shared" si="1"/>
        <v>1970</v>
      </c>
      <c r="L39" s="92"/>
      <c r="M39" s="93"/>
      <c r="N39" s="93"/>
      <c r="R39" s="30" t="s">
        <v>53</v>
      </c>
      <c r="U39" s="31"/>
    </row>
    <row r="40" spans="1:21" s="29" customFormat="1" ht="52.5" customHeight="1">
      <c r="A40" s="28"/>
      <c r="B40" s="118" t="s">
        <v>681</v>
      </c>
      <c r="C40" s="285">
        <v>44121605</v>
      </c>
      <c r="D40" s="118" t="s">
        <v>382</v>
      </c>
      <c r="E40" s="88"/>
      <c r="F40" s="88"/>
      <c r="G40" s="88"/>
      <c r="H40" s="88"/>
      <c r="I40" s="89">
        <f t="shared" si="0"/>
        <v>0</v>
      </c>
      <c r="J40" s="90">
        <v>168.75</v>
      </c>
      <c r="K40" s="91">
        <f t="shared" si="1"/>
        <v>0</v>
      </c>
      <c r="L40" s="92"/>
      <c r="M40" s="93"/>
      <c r="N40" s="93"/>
      <c r="R40" s="30" t="s">
        <v>54</v>
      </c>
      <c r="U40" s="31"/>
    </row>
    <row r="41" spans="1:21" s="34" customFormat="1" ht="30.75" customHeight="1">
      <c r="A41" s="33"/>
      <c r="B41" s="118" t="s">
        <v>682</v>
      </c>
      <c r="C41" s="285">
        <v>43201810</v>
      </c>
      <c r="D41" s="118" t="s">
        <v>492</v>
      </c>
      <c r="E41" s="88"/>
      <c r="F41" s="88"/>
      <c r="G41" s="88"/>
      <c r="H41" s="88"/>
      <c r="I41" s="89">
        <f t="shared" si="0"/>
        <v>0</v>
      </c>
      <c r="J41" s="90">
        <v>150</v>
      </c>
      <c r="K41" s="91">
        <f t="shared" si="1"/>
        <v>0</v>
      </c>
      <c r="L41" s="92"/>
      <c r="M41" s="93"/>
      <c r="N41" s="93"/>
      <c r="R41" s="35" t="s">
        <v>56</v>
      </c>
      <c r="U41" s="36"/>
    </row>
    <row r="42" spans="1:21" s="29" customFormat="1" ht="55.5" customHeight="1">
      <c r="A42" s="28"/>
      <c r="B42" s="118" t="s">
        <v>771</v>
      </c>
      <c r="C42" s="285">
        <v>44103504</v>
      </c>
      <c r="D42" s="118" t="s">
        <v>772</v>
      </c>
      <c r="E42" s="88">
        <v>5</v>
      </c>
      <c r="F42" s="88">
        <v>3</v>
      </c>
      <c r="G42" s="88">
        <v>3</v>
      </c>
      <c r="H42" s="88">
        <v>3</v>
      </c>
      <c r="I42" s="89">
        <f t="shared" si="0"/>
        <v>14</v>
      </c>
      <c r="J42" s="90">
        <v>115</v>
      </c>
      <c r="K42" s="91">
        <f t="shared" si="1"/>
        <v>1610</v>
      </c>
      <c r="L42" s="92"/>
      <c r="M42" s="93"/>
      <c r="N42" s="93"/>
      <c r="R42" s="30"/>
      <c r="U42" s="31"/>
    </row>
    <row r="43" spans="1:21" s="29" customFormat="1" ht="49.5" customHeight="1">
      <c r="A43" s="28"/>
      <c r="B43" s="118" t="s">
        <v>770</v>
      </c>
      <c r="C43" s="285">
        <v>44103504</v>
      </c>
      <c r="D43" s="118" t="s">
        <v>678</v>
      </c>
      <c r="E43" s="88">
        <v>4</v>
      </c>
      <c r="F43" s="88">
        <v>4</v>
      </c>
      <c r="G43" s="88">
        <v>4</v>
      </c>
      <c r="H43" s="88">
        <v>4</v>
      </c>
      <c r="I43" s="89">
        <f t="shared" si="0"/>
        <v>16</v>
      </c>
      <c r="J43" s="90">
        <v>350</v>
      </c>
      <c r="K43" s="91">
        <f t="shared" si="1"/>
        <v>5600</v>
      </c>
      <c r="L43" s="92"/>
      <c r="M43" s="93"/>
      <c r="N43" s="93"/>
      <c r="R43" s="30"/>
      <c r="U43" s="31"/>
    </row>
    <row r="44" spans="1:21" s="29" customFormat="1" ht="49.5" customHeight="1">
      <c r="A44" s="28"/>
      <c r="B44" s="118" t="s">
        <v>1560</v>
      </c>
      <c r="C44" s="285">
        <v>44103504</v>
      </c>
      <c r="D44" s="118" t="s">
        <v>1561</v>
      </c>
      <c r="E44" s="105">
        <v>3</v>
      </c>
      <c r="F44" s="105">
        <v>3</v>
      </c>
      <c r="G44" s="105">
        <v>3</v>
      </c>
      <c r="H44" s="105">
        <v>3</v>
      </c>
      <c r="I44" s="89">
        <f t="shared" si="0"/>
        <v>12</v>
      </c>
      <c r="J44" s="267">
        <v>175</v>
      </c>
      <c r="K44" s="91">
        <f t="shared" si="1"/>
        <v>2100</v>
      </c>
      <c r="L44" s="112"/>
      <c r="M44" s="229"/>
      <c r="N44" s="27"/>
      <c r="R44" s="30"/>
      <c r="U44" s="31"/>
    </row>
    <row r="45" spans="1:21" s="34" customFormat="1" ht="45.75" customHeight="1">
      <c r="A45" s="33"/>
      <c r="B45" s="118" t="s">
        <v>518</v>
      </c>
      <c r="C45" s="285">
        <v>56101529</v>
      </c>
      <c r="D45" s="118" t="s">
        <v>582</v>
      </c>
      <c r="E45" s="88"/>
      <c r="F45" s="88"/>
      <c r="G45" s="88"/>
      <c r="H45" s="88">
        <v>1</v>
      </c>
      <c r="I45" s="89">
        <f t="shared" si="0"/>
        <v>1</v>
      </c>
      <c r="J45" s="90">
        <v>6000</v>
      </c>
      <c r="K45" s="91">
        <f t="shared" si="1"/>
        <v>6000</v>
      </c>
      <c r="L45" s="92"/>
      <c r="M45" s="93"/>
      <c r="N45" s="93"/>
      <c r="R45" s="35"/>
      <c r="U45" s="36"/>
    </row>
    <row r="46" spans="1:21" s="34" customFormat="1" ht="48" customHeight="1">
      <c r="A46" s="33"/>
      <c r="B46" s="118" t="s">
        <v>825</v>
      </c>
      <c r="C46" s="285">
        <v>44121703</v>
      </c>
      <c r="D46" s="118" t="s">
        <v>582</v>
      </c>
      <c r="E46" s="88">
        <v>10</v>
      </c>
      <c r="F46" s="88">
        <v>10</v>
      </c>
      <c r="G46" s="88">
        <v>10</v>
      </c>
      <c r="H46" s="88">
        <v>10</v>
      </c>
      <c r="I46" s="89">
        <f t="shared" si="0"/>
        <v>40</v>
      </c>
      <c r="J46" s="90">
        <v>47.25</v>
      </c>
      <c r="K46" s="91">
        <f t="shared" si="1"/>
        <v>1890</v>
      </c>
      <c r="L46" s="92"/>
      <c r="M46" s="93"/>
      <c r="N46" s="93"/>
      <c r="R46" s="35"/>
      <c r="U46" s="36"/>
    </row>
    <row r="47" spans="1:21" s="34" customFormat="1" ht="57" customHeight="1">
      <c r="A47" s="33"/>
      <c r="B47" s="118" t="s">
        <v>826</v>
      </c>
      <c r="C47" s="285">
        <v>44121703</v>
      </c>
      <c r="D47" s="118" t="s">
        <v>582</v>
      </c>
      <c r="E47" s="88"/>
      <c r="F47" s="88"/>
      <c r="G47" s="88"/>
      <c r="H47" s="88"/>
      <c r="I47" s="89">
        <f t="shared" si="0"/>
        <v>0</v>
      </c>
      <c r="J47" s="90">
        <v>14</v>
      </c>
      <c r="K47" s="91">
        <f t="shared" si="1"/>
        <v>0</v>
      </c>
      <c r="L47" s="92"/>
      <c r="M47" s="93"/>
      <c r="N47" s="93"/>
      <c r="R47" s="35"/>
      <c r="U47" s="36"/>
    </row>
    <row r="48" spans="1:21" s="34" customFormat="1" ht="48" customHeight="1">
      <c r="A48" s="33"/>
      <c r="B48" s="118" t="s">
        <v>827</v>
      </c>
      <c r="C48" s="285">
        <v>44121703</v>
      </c>
      <c r="D48" s="118" t="s">
        <v>671</v>
      </c>
      <c r="E48" s="88">
        <v>6</v>
      </c>
      <c r="F48" s="88">
        <v>5</v>
      </c>
      <c r="G48" s="88">
        <v>5</v>
      </c>
      <c r="H48" s="88">
        <v>5</v>
      </c>
      <c r="I48" s="89">
        <f t="shared" si="0"/>
        <v>21</v>
      </c>
      <c r="J48" s="90">
        <v>168</v>
      </c>
      <c r="K48" s="91">
        <f t="shared" si="1"/>
        <v>3528</v>
      </c>
      <c r="L48" s="92"/>
      <c r="M48" s="93"/>
      <c r="N48" s="93"/>
      <c r="R48" s="35" t="s">
        <v>57</v>
      </c>
      <c r="U48" s="36"/>
    </row>
    <row r="49" spans="1:21" s="29" customFormat="1" ht="48" customHeight="1">
      <c r="A49" s="28"/>
      <c r="B49" s="118" t="s">
        <v>687</v>
      </c>
      <c r="C49" s="285">
        <v>44122011</v>
      </c>
      <c r="D49" s="118" t="s">
        <v>683</v>
      </c>
      <c r="E49" s="88">
        <v>17</v>
      </c>
      <c r="F49" s="88">
        <v>13</v>
      </c>
      <c r="G49" s="88">
        <v>14</v>
      </c>
      <c r="H49" s="88">
        <v>15</v>
      </c>
      <c r="I49" s="89">
        <f t="shared" si="0"/>
        <v>59</v>
      </c>
      <c r="J49" s="90">
        <v>535.61</v>
      </c>
      <c r="K49" s="91">
        <f t="shared" si="1"/>
        <v>31600.99</v>
      </c>
      <c r="L49" s="92"/>
      <c r="M49" s="93"/>
      <c r="N49" s="93"/>
      <c r="R49" s="30" t="s">
        <v>58</v>
      </c>
      <c r="U49" s="31"/>
    </row>
    <row r="50" spans="1:21" ht="48" customHeight="1">
      <c r="A50" s="7"/>
      <c r="B50" s="118" t="s">
        <v>1062</v>
      </c>
      <c r="C50" s="285">
        <v>44122011</v>
      </c>
      <c r="D50" s="118" t="s">
        <v>683</v>
      </c>
      <c r="E50" s="88"/>
      <c r="F50" s="88"/>
      <c r="G50" s="88"/>
      <c r="H50" s="88"/>
      <c r="I50" s="89">
        <f t="shared" si="0"/>
        <v>0</v>
      </c>
      <c r="J50" s="90">
        <v>4.25</v>
      </c>
      <c r="K50" s="91">
        <f t="shared" si="1"/>
        <v>0</v>
      </c>
      <c r="L50" s="92"/>
      <c r="M50" s="93"/>
      <c r="N50" s="93"/>
      <c r="R50" s="5" t="s">
        <v>61</v>
      </c>
      <c r="U50" s="13"/>
    </row>
    <row r="51" spans="1:21" s="34" customFormat="1" ht="48" customHeight="1">
      <c r="A51" s="33"/>
      <c r="B51" s="118" t="s">
        <v>686</v>
      </c>
      <c r="C51" s="285">
        <v>44122011</v>
      </c>
      <c r="D51" s="118" t="s">
        <v>684</v>
      </c>
      <c r="E51" s="88">
        <v>33</v>
      </c>
      <c r="F51" s="88">
        <v>17</v>
      </c>
      <c r="G51" s="88">
        <v>25</v>
      </c>
      <c r="H51" s="88">
        <v>17</v>
      </c>
      <c r="I51" s="89">
        <f t="shared" si="0"/>
        <v>92</v>
      </c>
      <c r="J51" s="90">
        <v>289.18</v>
      </c>
      <c r="K51" s="91">
        <f t="shared" si="1"/>
        <v>26604.56</v>
      </c>
      <c r="L51" s="92"/>
      <c r="M51" s="93"/>
      <c r="N51" s="93"/>
      <c r="R51" s="35" t="s">
        <v>59</v>
      </c>
      <c r="U51" s="36"/>
    </row>
    <row r="52" spans="1:21" s="29" customFormat="1" ht="48" customHeight="1">
      <c r="A52" s="28"/>
      <c r="B52" s="118" t="s">
        <v>818</v>
      </c>
      <c r="C52" s="285">
        <v>44122011</v>
      </c>
      <c r="D52" s="118" t="s">
        <v>582</v>
      </c>
      <c r="E52" s="88"/>
      <c r="F52" s="88"/>
      <c r="G52" s="88"/>
      <c r="H52" s="88"/>
      <c r="I52" s="89">
        <f t="shared" si="0"/>
        <v>0</v>
      </c>
      <c r="J52" s="90">
        <v>0</v>
      </c>
      <c r="K52" s="91">
        <f t="shared" si="1"/>
        <v>0</v>
      </c>
      <c r="L52" s="92"/>
      <c r="M52" s="93"/>
      <c r="N52" s="93"/>
      <c r="R52" s="30"/>
      <c r="U52" s="31"/>
    </row>
    <row r="53" spans="1:21" s="29" customFormat="1" ht="48" customHeight="1">
      <c r="A53" s="28"/>
      <c r="B53" s="118" t="s">
        <v>494</v>
      </c>
      <c r="C53" s="285">
        <v>44122011</v>
      </c>
      <c r="D53" s="118" t="s">
        <v>582</v>
      </c>
      <c r="E53" s="88"/>
      <c r="F53" s="88"/>
      <c r="G53" s="88"/>
      <c r="H53" s="88"/>
      <c r="I53" s="89">
        <f t="shared" si="0"/>
        <v>0</v>
      </c>
      <c r="J53" s="90">
        <v>6.75</v>
      </c>
      <c r="K53" s="91">
        <f t="shared" si="1"/>
        <v>0</v>
      </c>
      <c r="L53" s="92"/>
      <c r="M53" s="93"/>
      <c r="N53" s="93"/>
      <c r="R53" s="30" t="s">
        <v>61</v>
      </c>
      <c r="U53" s="31"/>
    </row>
    <row r="54" spans="1:21" s="29" customFormat="1" ht="48" customHeight="1">
      <c r="A54" s="28"/>
      <c r="B54" s="118" t="s">
        <v>495</v>
      </c>
      <c r="C54" s="285">
        <v>44122011</v>
      </c>
      <c r="D54" s="118" t="s">
        <v>582</v>
      </c>
      <c r="E54" s="88">
        <v>10</v>
      </c>
      <c r="F54" s="88">
        <v>10</v>
      </c>
      <c r="G54" s="88">
        <v>10</v>
      </c>
      <c r="H54" s="88">
        <v>10</v>
      </c>
      <c r="I54" s="89">
        <f t="shared" si="0"/>
        <v>40</v>
      </c>
      <c r="J54" s="90">
        <v>6.75</v>
      </c>
      <c r="K54" s="91">
        <f t="shared" si="1"/>
        <v>270</v>
      </c>
      <c r="L54" s="92"/>
      <c r="M54" s="93"/>
      <c r="N54" s="93"/>
      <c r="R54" s="30" t="s">
        <v>62</v>
      </c>
      <c r="U54" s="31"/>
    </row>
    <row r="55" spans="1:21" s="29" customFormat="1" ht="48" customHeight="1">
      <c r="A55" s="28"/>
      <c r="B55" s="118" t="s">
        <v>685</v>
      </c>
      <c r="C55" s="285">
        <v>44122011</v>
      </c>
      <c r="D55" s="118" t="s">
        <v>582</v>
      </c>
      <c r="E55" s="88">
        <v>5</v>
      </c>
      <c r="F55" s="88"/>
      <c r="G55" s="88">
        <v>2</v>
      </c>
      <c r="H55" s="88">
        <v>1</v>
      </c>
      <c r="I55" s="89">
        <f t="shared" si="0"/>
        <v>8</v>
      </c>
      <c r="J55" s="90">
        <v>306.8</v>
      </c>
      <c r="K55" s="91">
        <f t="shared" si="1"/>
        <v>2454.4</v>
      </c>
      <c r="L55" s="92"/>
      <c r="M55" s="93"/>
      <c r="N55" s="93"/>
      <c r="R55" s="30" t="s">
        <v>63</v>
      </c>
      <c r="U55" s="31"/>
    </row>
    <row r="56" spans="1:21" s="29" customFormat="1" ht="48" customHeight="1">
      <c r="A56" s="28"/>
      <c r="B56" s="118" t="s">
        <v>496</v>
      </c>
      <c r="C56" s="285">
        <v>44122017</v>
      </c>
      <c r="D56" s="118" t="s">
        <v>582</v>
      </c>
      <c r="E56" s="88"/>
      <c r="F56" s="88"/>
      <c r="G56" s="88"/>
      <c r="H56" s="88"/>
      <c r="I56" s="89">
        <f t="shared" si="0"/>
        <v>0</v>
      </c>
      <c r="J56" s="90"/>
      <c r="K56" s="91">
        <f t="shared" si="1"/>
        <v>0</v>
      </c>
      <c r="L56" s="92"/>
      <c r="M56" s="93"/>
      <c r="N56" s="93"/>
      <c r="R56" s="30" t="s">
        <v>64</v>
      </c>
      <c r="U56" s="31"/>
    </row>
    <row r="57" spans="1:21" s="34" customFormat="1" ht="48" customHeight="1">
      <c r="A57" s="33"/>
      <c r="B57" s="118" t="s">
        <v>829</v>
      </c>
      <c r="C57" s="285">
        <v>44122017</v>
      </c>
      <c r="D57" s="118" t="s">
        <v>582</v>
      </c>
      <c r="E57" s="88">
        <v>50</v>
      </c>
      <c r="F57" s="88">
        <v>25</v>
      </c>
      <c r="G57" s="88">
        <v>25</v>
      </c>
      <c r="H57" s="88">
        <v>25</v>
      </c>
      <c r="I57" s="89">
        <f t="shared" si="0"/>
        <v>125</v>
      </c>
      <c r="J57" s="90">
        <v>147.26</v>
      </c>
      <c r="K57" s="91">
        <f t="shared" si="1"/>
        <v>18407.5</v>
      </c>
      <c r="L57" s="92"/>
      <c r="M57" s="93"/>
      <c r="N57" s="93"/>
      <c r="R57" s="35" t="s">
        <v>65</v>
      </c>
      <c r="U57" s="36"/>
    </row>
    <row r="58" spans="1:21" s="34" customFormat="1" ht="48" customHeight="1">
      <c r="A58" s="33"/>
      <c r="B58" s="118" t="s">
        <v>828</v>
      </c>
      <c r="C58" s="285">
        <v>44122017</v>
      </c>
      <c r="D58" s="118" t="s">
        <v>382</v>
      </c>
      <c r="E58" s="88">
        <v>50</v>
      </c>
      <c r="F58" s="88">
        <v>25</v>
      </c>
      <c r="G58" s="88">
        <v>25</v>
      </c>
      <c r="H58" s="88">
        <v>25</v>
      </c>
      <c r="I58" s="89">
        <f t="shared" si="0"/>
        <v>125</v>
      </c>
      <c r="J58" s="90">
        <v>147.26</v>
      </c>
      <c r="K58" s="91">
        <f t="shared" si="1"/>
        <v>18407.5</v>
      </c>
      <c r="L58" s="92"/>
      <c r="M58" s="93"/>
      <c r="N58" s="93"/>
      <c r="R58" s="35"/>
      <c r="U58" s="36"/>
    </row>
    <row r="59" spans="1:21" s="29" customFormat="1" ht="48" customHeight="1">
      <c r="A59" s="28"/>
      <c r="B59" s="118" t="s">
        <v>689</v>
      </c>
      <c r="C59" s="285">
        <v>44111506</v>
      </c>
      <c r="D59" s="118" t="s">
        <v>483</v>
      </c>
      <c r="E59" s="88">
        <v>5</v>
      </c>
      <c r="F59" s="88">
        <v>5</v>
      </c>
      <c r="G59" s="88">
        <v>5</v>
      </c>
      <c r="H59" s="88">
        <v>5</v>
      </c>
      <c r="I59" s="89">
        <f t="shared" si="0"/>
        <v>20</v>
      </c>
      <c r="J59" s="90">
        <v>119.78</v>
      </c>
      <c r="K59" s="91">
        <f t="shared" si="1"/>
        <v>2395.6</v>
      </c>
      <c r="L59" s="92"/>
      <c r="M59" s="93"/>
      <c r="N59" s="93"/>
      <c r="R59" s="30" t="s">
        <v>66</v>
      </c>
      <c r="U59" s="31"/>
    </row>
    <row r="60" spans="1:21" s="34" customFormat="1" ht="48" customHeight="1">
      <c r="A60" s="33"/>
      <c r="B60" s="118" t="s">
        <v>690</v>
      </c>
      <c r="C60" s="285">
        <v>60121535</v>
      </c>
      <c r="D60" s="118" t="s">
        <v>382</v>
      </c>
      <c r="E60" s="88">
        <v>25</v>
      </c>
      <c r="F60" s="88">
        <v>7</v>
      </c>
      <c r="G60" s="88">
        <v>17</v>
      </c>
      <c r="H60" s="88">
        <v>4</v>
      </c>
      <c r="I60" s="89">
        <f t="shared" si="0"/>
        <v>53</v>
      </c>
      <c r="J60" s="90">
        <v>5</v>
      </c>
      <c r="K60" s="91">
        <f t="shared" si="1"/>
        <v>265</v>
      </c>
      <c r="L60" s="92"/>
      <c r="M60" s="93"/>
      <c r="N60" s="93"/>
      <c r="R60" s="35" t="s">
        <v>67</v>
      </c>
      <c r="U60" s="36"/>
    </row>
    <row r="61" spans="1:21" s="34" customFormat="1" ht="48" customHeight="1">
      <c r="A61" s="33"/>
      <c r="B61" s="118" t="s">
        <v>691</v>
      </c>
      <c r="C61" s="285">
        <v>44121615</v>
      </c>
      <c r="D61" s="118" t="s">
        <v>382</v>
      </c>
      <c r="E61" s="88">
        <v>25</v>
      </c>
      <c r="F61" s="88">
        <v>12</v>
      </c>
      <c r="G61" s="88">
        <v>7</v>
      </c>
      <c r="H61" s="88"/>
      <c r="I61" s="89">
        <f t="shared" si="0"/>
        <v>44</v>
      </c>
      <c r="J61" s="90">
        <v>317.14</v>
      </c>
      <c r="K61" s="91">
        <f t="shared" si="1"/>
        <v>13954.16</v>
      </c>
      <c r="L61" s="92"/>
      <c r="M61" s="93"/>
      <c r="N61" s="93"/>
      <c r="R61" s="35" t="s">
        <v>68</v>
      </c>
      <c r="U61" s="36"/>
    </row>
    <row r="62" spans="1:21" s="34" customFormat="1" ht="48" customHeight="1">
      <c r="A62" s="7"/>
      <c r="B62" s="120" t="s">
        <v>1045</v>
      </c>
      <c r="C62" s="285">
        <v>44121615</v>
      </c>
      <c r="D62" s="118" t="s">
        <v>382</v>
      </c>
      <c r="E62" s="88"/>
      <c r="F62" s="88">
        <v>1</v>
      </c>
      <c r="G62" s="88"/>
      <c r="H62" s="88"/>
      <c r="I62" s="89">
        <f t="shared" si="0"/>
        <v>1</v>
      </c>
      <c r="J62" s="90">
        <v>1099</v>
      </c>
      <c r="K62" s="91">
        <f t="shared" si="1"/>
        <v>1099</v>
      </c>
      <c r="L62" s="92"/>
      <c r="M62" s="93"/>
      <c r="N62" s="93"/>
      <c r="R62" s="35"/>
      <c r="U62" s="36"/>
    </row>
    <row r="63" spans="1:21" s="34" customFormat="1" ht="48" customHeight="1">
      <c r="A63" s="7"/>
      <c r="B63" s="236" t="s">
        <v>1562</v>
      </c>
      <c r="C63" s="357">
        <v>44122107</v>
      </c>
      <c r="D63" s="196" t="s">
        <v>697</v>
      </c>
      <c r="E63" s="237">
        <v>10</v>
      </c>
      <c r="F63" s="237"/>
      <c r="G63" s="237">
        <v>10</v>
      </c>
      <c r="H63" s="237"/>
      <c r="I63" s="199">
        <f t="shared" si="0"/>
        <v>20</v>
      </c>
      <c r="J63" s="222">
        <v>600</v>
      </c>
      <c r="K63" s="201">
        <f t="shared" si="1"/>
        <v>12000</v>
      </c>
      <c r="L63" s="219"/>
      <c r="M63" s="229"/>
      <c r="N63" s="27"/>
      <c r="R63" s="35"/>
      <c r="U63" s="36"/>
    </row>
    <row r="64" spans="1:21" s="29" customFormat="1" ht="93" customHeight="1">
      <c r="A64" s="28"/>
      <c r="B64" s="118" t="s">
        <v>692</v>
      </c>
      <c r="C64" s="285">
        <v>44121615</v>
      </c>
      <c r="D64" s="118" t="s">
        <v>382</v>
      </c>
      <c r="E64" s="88"/>
      <c r="F64" s="88"/>
      <c r="G64" s="88"/>
      <c r="H64" s="88"/>
      <c r="I64" s="89">
        <f t="shared" si="0"/>
        <v>0</v>
      </c>
      <c r="J64" s="90">
        <v>2800</v>
      </c>
      <c r="K64" s="91">
        <f t="shared" si="1"/>
        <v>0</v>
      </c>
      <c r="L64" s="92"/>
      <c r="M64" s="93"/>
      <c r="N64" s="93"/>
      <c r="R64" s="30" t="s">
        <v>69</v>
      </c>
      <c r="U64" s="31"/>
    </row>
    <row r="65" spans="1:21" s="29" customFormat="1" ht="60.75" customHeight="1">
      <c r="A65" s="28"/>
      <c r="B65" s="118" t="s">
        <v>696</v>
      </c>
      <c r="C65" s="285">
        <v>44122107</v>
      </c>
      <c r="D65" s="118" t="s">
        <v>697</v>
      </c>
      <c r="E65" s="88"/>
      <c r="F65" s="88"/>
      <c r="G65" s="88"/>
      <c r="H65" s="88"/>
      <c r="I65" s="89">
        <f t="shared" si="0"/>
        <v>0</v>
      </c>
      <c r="J65" s="90">
        <v>122</v>
      </c>
      <c r="K65" s="91">
        <f t="shared" si="1"/>
        <v>0</v>
      </c>
      <c r="L65" s="92"/>
      <c r="M65" s="93"/>
      <c r="N65" s="93"/>
      <c r="R65" s="30" t="s">
        <v>70</v>
      </c>
      <c r="U65" s="31"/>
    </row>
    <row r="66" spans="1:21" s="29" customFormat="1" ht="64.5" customHeight="1">
      <c r="A66" s="28"/>
      <c r="B66" s="118" t="s">
        <v>693</v>
      </c>
      <c r="C66" s="285">
        <v>44122107</v>
      </c>
      <c r="D66" s="118" t="s">
        <v>698</v>
      </c>
      <c r="E66" s="88">
        <v>3</v>
      </c>
      <c r="F66" s="88">
        <v>2</v>
      </c>
      <c r="G66" s="88">
        <v>2</v>
      </c>
      <c r="H66" s="88">
        <v>3</v>
      </c>
      <c r="I66" s="89">
        <f t="shared" si="0"/>
        <v>10</v>
      </c>
      <c r="J66" s="90">
        <v>113</v>
      </c>
      <c r="K66" s="91">
        <f t="shared" si="1"/>
        <v>1130</v>
      </c>
      <c r="L66" s="92"/>
      <c r="M66" s="93"/>
      <c r="N66" s="93"/>
      <c r="R66" s="30" t="s">
        <v>71</v>
      </c>
      <c r="U66" s="31"/>
    </row>
    <row r="67" spans="1:21" s="29" customFormat="1" ht="64.5" customHeight="1">
      <c r="A67" s="28"/>
      <c r="B67" s="118" t="s">
        <v>768</v>
      </c>
      <c r="C67" s="285">
        <v>44122107</v>
      </c>
      <c r="D67" s="118" t="s">
        <v>698</v>
      </c>
      <c r="E67" s="88"/>
      <c r="F67" s="88"/>
      <c r="G67" s="88"/>
      <c r="H67" s="88"/>
      <c r="I67" s="89">
        <f t="shared" si="0"/>
        <v>0</v>
      </c>
      <c r="J67" s="90">
        <v>136</v>
      </c>
      <c r="K67" s="91">
        <f t="shared" si="1"/>
        <v>0</v>
      </c>
      <c r="L67" s="92"/>
      <c r="M67" s="93"/>
      <c r="N67" s="93"/>
      <c r="R67" s="30"/>
      <c r="U67" s="31"/>
    </row>
    <row r="68" spans="1:21" s="29" customFormat="1" ht="64.5" customHeight="1">
      <c r="A68" s="28"/>
      <c r="B68" s="118" t="s">
        <v>694</v>
      </c>
      <c r="C68" s="285">
        <v>44122107</v>
      </c>
      <c r="D68" s="118" t="s">
        <v>698</v>
      </c>
      <c r="E68" s="88"/>
      <c r="F68" s="88"/>
      <c r="G68" s="88"/>
      <c r="H68" s="88"/>
      <c r="I68" s="89">
        <f t="shared" si="0"/>
        <v>0</v>
      </c>
      <c r="J68" s="90">
        <v>205</v>
      </c>
      <c r="K68" s="91">
        <f t="shared" si="1"/>
        <v>0</v>
      </c>
      <c r="L68" s="92"/>
      <c r="M68" s="93"/>
      <c r="N68" s="93"/>
      <c r="R68" s="30" t="s">
        <v>72</v>
      </c>
      <c r="U68" s="31"/>
    </row>
    <row r="69" spans="1:21" s="29" customFormat="1" ht="82.5" customHeight="1">
      <c r="A69" s="28"/>
      <c r="B69" s="118" t="s">
        <v>699</v>
      </c>
      <c r="C69" s="285">
        <v>44122107</v>
      </c>
      <c r="D69" s="118" t="s">
        <v>695</v>
      </c>
      <c r="E69" s="88">
        <v>10</v>
      </c>
      <c r="F69" s="88">
        <v>10</v>
      </c>
      <c r="G69" s="88">
        <v>10</v>
      </c>
      <c r="H69" s="88">
        <v>10</v>
      </c>
      <c r="I69" s="89">
        <f t="shared" si="0"/>
        <v>40</v>
      </c>
      <c r="J69" s="90">
        <v>45</v>
      </c>
      <c r="K69" s="91">
        <f t="shared" si="1"/>
        <v>1800</v>
      </c>
      <c r="L69" s="92"/>
      <c r="M69" s="93"/>
      <c r="N69" s="93"/>
      <c r="R69" s="30" t="s">
        <v>73</v>
      </c>
      <c r="U69" s="31"/>
    </row>
    <row r="70" spans="1:21" s="29" customFormat="1" ht="48" customHeight="1">
      <c r="A70" s="28"/>
      <c r="B70" s="118" t="s">
        <v>701</v>
      </c>
      <c r="C70" s="285">
        <v>14111537</v>
      </c>
      <c r="D70" s="118" t="s">
        <v>700</v>
      </c>
      <c r="E70" s="88">
        <v>1</v>
      </c>
      <c r="F70" s="88">
        <v>1</v>
      </c>
      <c r="G70" s="88"/>
      <c r="H70" s="88"/>
      <c r="I70" s="89">
        <f t="shared" si="0"/>
        <v>2</v>
      </c>
      <c r="J70" s="90">
        <v>520</v>
      </c>
      <c r="K70" s="91">
        <f t="shared" si="1"/>
        <v>1040</v>
      </c>
      <c r="L70" s="92"/>
      <c r="M70" s="93"/>
      <c r="N70" s="93"/>
      <c r="R70" s="30" t="s">
        <v>74</v>
      </c>
      <c r="U70" s="31"/>
    </row>
    <row r="71" spans="1:21" s="29" customFormat="1" ht="48" customHeight="1">
      <c r="A71" s="28"/>
      <c r="B71" s="118" t="s">
        <v>497</v>
      </c>
      <c r="C71" s="285">
        <v>14111537</v>
      </c>
      <c r="D71" s="118" t="s">
        <v>489</v>
      </c>
      <c r="E71" s="88"/>
      <c r="F71" s="88"/>
      <c r="G71" s="88"/>
      <c r="H71" s="88"/>
      <c r="I71" s="89">
        <f t="shared" si="0"/>
        <v>0</v>
      </c>
      <c r="J71" s="90">
        <v>2500</v>
      </c>
      <c r="K71" s="91">
        <f t="shared" si="1"/>
        <v>0</v>
      </c>
      <c r="L71" s="92"/>
      <c r="M71" s="93"/>
      <c r="N71" s="93"/>
      <c r="R71" s="30" t="s">
        <v>75</v>
      </c>
      <c r="U71" s="31"/>
    </row>
    <row r="72" spans="1:21" s="34" customFormat="1" ht="48" customHeight="1">
      <c r="A72" s="33"/>
      <c r="B72" s="118" t="s">
        <v>702</v>
      </c>
      <c r="C72" s="285">
        <v>14111537</v>
      </c>
      <c r="D72" s="118" t="s">
        <v>703</v>
      </c>
      <c r="E72" s="88"/>
      <c r="F72" s="88"/>
      <c r="G72" s="88"/>
      <c r="H72" s="88"/>
      <c r="I72" s="89">
        <f t="shared" si="0"/>
        <v>0</v>
      </c>
      <c r="J72" s="90">
        <v>530</v>
      </c>
      <c r="K72" s="91">
        <f t="shared" si="1"/>
        <v>0</v>
      </c>
      <c r="L72" s="92"/>
      <c r="M72" s="93"/>
      <c r="N72" s="93"/>
      <c r="R72" s="35" t="s">
        <v>76</v>
      </c>
      <c r="U72" s="36"/>
    </row>
    <row r="73" spans="1:21" s="34" customFormat="1" ht="48" customHeight="1">
      <c r="A73" s="33"/>
      <c r="B73" s="118" t="s">
        <v>498</v>
      </c>
      <c r="C73" s="285">
        <v>14111537</v>
      </c>
      <c r="D73" s="118" t="s">
        <v>688</v>
      </c>
      <c r="E73" s="88">
        <v>6</v>
      </c>
      <c r="F73" s="88"/>
      <c r="G73" s="88">
        <v>5</v>
      </c>
      <c r="H73" s="88"/>
      <c r="I73" s="89">
        <f t="shared" si="0"/>
        <v>11</v>
      </c>
      <c r="J73" s="90">
        <v>68</v>
      </c>
      <c r="K73" s="91">
        <f t="shared" si="1"/>
        <v>748</v>
      </c>
      <c r="L73" s="92"/>
      <c r="M73" s="93"/>
      <c r="N73" s="93"/>
      <c r="R73" s="35" t="s">
        <v>77</v>
      </c>
      <c r="U73" s="36"/>
    </row>
    <row r="74" spans="1:21" s="34" customFormat="1" ht="48" customHeight="1">
      <c r="A74" s="33"/>
      <c r="B74" s="118" t="s">
        <v>499</v>
      </c>
      <c r="C74" s="285">
        <v>14111537</v>
      </c>
      <c r="D74" s="118" t="s">
        <v>678</v>
      </c>
      <c r="E74" s="88">
        <v>5</v>
      </c>
      <c r="F74" s="88"/>
      <c r="G74" s="88">
        <v>4</v>
      </c>
      <c r="H74" s="88"/>
      <c r="I74" s="89">
        <f t="shared" si="0"/>
        <v>9</v>
      </c>
      <c r="J74" s="90">
        <v>75</v>
      </c>
      <c r="K74" s="91">
        <f t="shared" si="1"/>
        <v>675</v>
      </c>
      <c r="L74" s="92"/>
      <c r="M74" s="93"/>
      <c r="N74" s="93"/>
      <c r="R74" s="35" t="s">
        <v>78</v>
      </c>
      <c r="U74" s="36"/>
    </row>
    <row r="75" spans="1:21" s="29" customFormat="1" ht="48" customHeight="1">
      <c r="A75" s="28"/>
      <c r="B75" s="118" t="s">
        <v>1082</v>
      </c>
      <c r="C75" s="285">
        <v>14111537</v>
      </c>
      <c r="D75" s="118" t="s">
        <v>678</v>
      </c>
      <c r="E75" s="88"/>
      <c r="F75" s="88">
        <v>1</v>
      </c>
      <c r="G75" s="88"/>
      <c r="H75" s="88"/>
      <c r="I75" s="89">
        <f t="shared" si="0"/>
        <v>1</v>
      </c>
      <c r="J75" s="90">
        <v>76</v>
      </c>
      <c r="K75" s="91">
        <f t="shared" si="1"/>
        <v>76</v>
      </c>
      <c r="L75" s="92"/>
      <c r="M75" s="93"/>
      <c r="N75" s="93"/>
      <c r="R75" s="30" t="s">
        <v>78</v>
      </c>
      <c r="U75" s="31"/>
    </row>
    <row r="76" spans="1:21" s="29" customFormat="1" ht="48" customHeight="1">
      <c r="A76" s="28"/>
      <c r="B76" s="118" t="s">
        <v>891</v>
      </c>
      <c r="C76" s="285">
        <v>14111537</v>
      </c>
      <c r="D76" s="118" t="s">
        <v>483</v>
      </c>
      <c r="E76" s="88">
        <v>3</v>
      </c>
      <c r="F76" s="88">
        <v>1</v>
      </c>
      <c r="G76" s="88"/>
      <c r="H76" s="88">
        <v>1</v>
      </c>
      <c r="I76" s="89">
        <f t="shared" si="0"/>
        <v>5</v>
      </c>
      <c r="J76" s="90">
        <v>65</v>
      </c>
      <c r="K76" s="91">
        <f t="shared" si="1"/>
        <v>325</v>
      </c>
      <c r="L76" s="92"/>
      <c r="M76" s="93"/>
      <c r="N76" s="93"/>
      <c r="R76" s="30" t="s">
        <v>79</v>
      </c>
      <c r="U76" s="31"/>
    </row>
    <row r="77" spans="1:21" s="34" customFormat="1" ht="48" customHeight="1">
      <c r="A77" s="33"/>
      <c r="B77" s="118" t="s">
        <v>704</v>
      </c>
      <c r="C77" s="285">
        <v>44121701</v>
      </c>
      <c r="D77" s="118" t="s">
        <v>671</v>
      </c>
      <c r="E77" s="88">
        <v>62</v>
      </c>
      <c r="F77" s="88">
        <v>47</v>
      </c>
      <c r="G77" s="88">
        <v>51</v>
      </c>
      <c r="H77" s="88">
        <v>49</v>
      </c>
      <c r="I77" s="89">
        <f t="shared" si="0"/>
        <v>209</v>
      </c>
      <c r="J77" s="90">
        <v>137.7</v>
      </c>
      <c r="K77" s="91">
        <f aca="true" t="shared" si="2" ref="K77:K140">I77*J77</f>
        <v>28779.3</v>
      </c>
      <c r="L77" s="92"/>
      <c r="M77" s="93"/>
      <c r="N77" s="93"/>
      <c r="R77" s="35"/>
      <c r="U77" s="36"/>
    </row>
    <row r="78" spans="1:21" s="34" customFormat="1" ht="48" customHeight="1">
      <c r="A78" s="239"/>
      <c r="B78" s="118" t="s">
        <v>1194</v>
      </c>
      <c r="C78" s="285">
        <v>44121701</v>
      </c>
      <c r="D78" s="240"/>
      <c r="E78" s="88">
        <v>7</v>
      </c>
      <c r="F78" s="88">
        <v>7</v>
      </c>
      <c r="G78" s="88">
        <v>7</v>
      </c>
      <c r="H78" s="88">
        <v>7</v>
      </c>
      <c r="I78" s="89">
        <f t="shared" si="0"/>
        <v>28</v>
      </c>
      <c r="J78" s="90">
        <v>55</v>
      </c>
      <c r="K78" s="91">
        <f t="shared" si="2"/>
        <v>1540</v>
      </c>
      <c r="L78" s="303"/>
      <c r="M78" s="241"/>
      <c r="N78" s="242"/>
      <c r="R78" s="35"/>
      <c r="U78" s="36"/>
    </row>
    <row r="79" spans="1:21" s="50" customFormat="1" ht="48" customHeight="1">
      <c r="A79" s="33"/>
      <c r="B79" s="118" t="s">
        <v>936</v>
      </c>
      <c r="C79" s="285">
        <v>44121701</v>
      </c>
      <c r="D79" s="118" t="s">
        <v>382</v>
      </c>
      <c r="E79" s="88"/>
      <c r="F79" s="88"/>
      <c r="G79" s="88"/>
      <c r="H79" s="88"/>
      <c r="I79" s="89">
        <f t="shared" si="0"/>
        <v>0</v>
      </c>
      <c r="J79" s="90"/>
      <c r="K79" s="91">
        <f t="shared" si="2"/>
        <v>0</v>
      </c>
      <c r="L79" s="92"/>
      <c r="M79" s="93"/>
      <c r="N79" s="93"/>
      <c r="R79" s="51"/>
      <c r="U79" s="49"/>
    </row>
    <row r="80" spans="1:21" s="46" customFormat="1" ht="48" customHeight="1">
      <c r="A80" s="52"/>
      <c r="B80" s="118" t="s">
        <v>1125</v>
      </c>
      <c r="C80" s="285">
        <v>44121706</v>
      </c>
      <c r="D80" s="118" t="s">
        <v>867</v>
      </c>
      <c r="E80" s="88">
        <v>10</v>
      </c>
      <c r="F80" s="88"/>
      <c r="G80" s="88">
        <v>10</v>
      </c>
      <c r="H80" s="88"/>
      <c r="I80" s="89">
        <f t="shared" si="0"/>
        <v>20</v>
      </c>
      <c r="J80" s="90">
        <v>30</v>
      </c>
      <c r="K80" s="91">
        <f t="shared" si="2"/>
        <v>600</v>
      </c>
      <c r="L80" s="92"/>
      <c r="M80" s="93"/>
      <c r="N80" s="93"/>
      <c r="R80" s="47"/>
      <c r="U80" s="45"/>
    </row>
    <row r="81" spans="1:21" s="257" customFormat="1" ht="48" customHeight="1">
      <c r="A81" s="247"/>
      <c r="B81" s="118" t="s">
        <v>1252</v>
      </c>
      <c r="C81" s="285">
        <v>52152002</v>
      </c>
      <c r="D81" s="118" t="s">
        <v>867</v>
      </c>
      <c r="E81" s="105"/>
      <c r="F81" s="105"/>
      <c r="G81" s="105"/>
      <c r="H81" s="105"/>
      <c r="I81" s="89">
        <f aca="true" t="shared" si="3" ref="I81:I144">E81+F81+G81+H81</f>
        <v>0</v>
      </c>
      <c r="J81" s="267">
        <v>600</v>
      </c>
      <c r="K81" s="91">
        <f t="shared" si="2"/>
        <v>0</v>
      </c>
      <c r="L81" s="112"/>
      <c r="M81" s="280"/>
      <c r="N81" s="247"/>
      <c r="R81" s="258"/>
      <c r="U81" s="261"/>
    </row>
    <row r="82" spans="1:21" s="29" customFormat="1" ht="48" customHeight="1">
      <c r="A82" s="48"/>
      <c r="B82" s="118" t="s">
        <v>1563</v>
      </c>
      <c r="C82" s="285">
        <v>44121701</v>
      </c>
      <c r="D82" s="118" t="s">
        <v>867</v>
      </c>
      <c r="E82" s="88">
        <v>100</v>
      </c>
      <c r="F82" s="88">
        <v>50</v>
      </c>
      <c r="G82" s="88">
        <v>100</v>
      </c>
      <c r="H82" s="88">
        <v>50</v>
      </c>
      <c r="I82" s="89">
        <f t="shared" si="3"/>
        <v>300</v>
      </c>
      <c r="J82" s="90">
        <v>55</v>
      </c>
      <c r="K82" s="91">
        <f t="shared" si="2"/>
        <v>16500</v>
      </c>
      <c r="L82" s="92"/>
      <c r="M82" s="93"/>
      <c r="N82" s="93"/>
      <c r="R82" s="30" t="s">
        <v>80</v>
      </c>
      <c r="U82" s="31"/>
    </row>
    <row r="83" spans="1:21" s="29" customFormat="1" ht="68.25" customHeight="1">
      <c r="A83" s="28"/>
      <c r="B83" s="118" t="s">
        <v>1146</v>
      </c>
      <c r="C83" s="285">
        <v>44121701</v>
      </c>
      <c r="D83" s="118" t="s">
        <v>382</v>
      </c>
      <c r="E83" s="88"/>
      <c r="F83" s="88">
        <v>100</v>
      </c>
      <c r="G83" s="88"/>
      <c r="H83" s="88"/>
      <c r="I83" s="89">
        <f t="shared" si="3"/>
        <v>100</v>
      </c>
      <c r="J83" s="90">
        <v>49</v>
      </c>
      <c r="K83" s="91">
        <f t="shared" si="2"/>
        <v>4900</v>
      </c>
      <c r="L83" s="92"/>
      <c r="M83" s="93"/>
      <c r="N83" s="93"/>
      <c r="R83" s="30" t="s">
        <v>80</v>
      </c>
      <c r="U83" s="31"/>
    </row>
    <row r="84" spans="1:21" s="34" customFormat="1" ht="48" customHeight="1">
      <c r="A84" s="33"/>
      <c r="B84" s="118" t="s">
        <v>500</v>
      </c>
      <c r="C84" s="285">
        <v>44121701</v>
      </c>
      <c r="D84" s="118" t="s">
        <v>671</v>
      </c>
      <c r="E84" s="88"/>
      <c r="F84" s="88"/>
      <c r="G84" s="88"/>
      <c r="H84" s="88"/>
      <c r="I84" s="89">
        <f t="shared" si="3"/>
        <v>0</v>
      </c>
      <c r="J84" s="90">
        <v>137.7</v>
      </c>
      <c r="K84" s="91">
        <f t="shared" si="2"/>
        <v>0</v>
      </c>
      <c r="L84" s="92"/>
      <c r="M84" s="93"/>
      <c r="N84" s="93"/>
      <c r="R84" s="35" t="s">
        <v>82</v>
      </c>
      <c r="U84" s="36"/>
    </row>
    <row r="85" spans="1:21" s="34" customFormat="1" ht="48" customHeight="1">
      <c r="A85" s="33"/>
      <c r="B85" s="118" t="s">
        <v>501</v>
      </c>
      <c r="C85" s="285">
        <v>44121701</v>
      </c>
      <c r="D85" s="118" t="s">
        <v>671</v>
      </c>
      <c r="E85" s="88"/>
      <c r="F85" s="88"/>
      <c r="G85" s="88"/>
      <c r="H85" s="88"/>
      <c r="I85" s="89">
        <f t="shared" si="3"/>
        <v>0</v>
      </c>
      <c r="J85" s="90">
        <v>137.7</v>
      </c>
      <c r="K85" s="91">
        <f t="shared" si="2"/>
        <v>0</v>
      </c>
      <c r="L85" s="92"/>
      <c r="M85" s="93"/>
      <c r="N85" s="93"/>
      <c r="R85" s="35" t="s">
        <v>83</v>
      </c>
      <c r="U85" s="36"/>
    </row>
    <row r="86" spans="1:21" s="34" customFormat="1" ht="48" customHeight="1">
      <c r="A86" s="33"/>
      <c r="B86" s="118" t="s">
        <v>705</v>
      </c>
      <c r="C86" s="285">
        <v>44121706</v>
      </c>
      <c r="D86" s="118" t="s">
        <v>671</v>
      </c>
      <c r="E86" s="88">
        <v>50</v>
      </c>
      <c r="F86" s="88">
        <v>20</v>
      </c>
      <c r="G86" s="88">
        <v>20</v>
      </c>
      <c r="H86" s="88">
        <v>20</v>
      </c>
      <c r="I86" s="89">
        <f t="shared" si="3"/>
        <v>110</v>
      </c>
      <c r="J86" s="94">
        <v>97</v>
      </c>
      <c r="K86" s="91">
        <f t="shared" si="2"/>
        <v>10670</v>
      </c>
      <c r="L86" s="92"/>
      <c r="M86" s="93"/>
      <c r="N86" s="93"/>
      <c r="R86" s="35"/>
      <c r="U86" s="36"/>
    </row>
    <row r="87" spans="1:21" s="34" customFormat="1" ht="48" customHeight="1">
      <c r="A87" s="33"/>
      <c r="B87" s="118" t="s">
        <v>769</v>
      </c>
      <c r="C87" s="285">
        <v>47121805</v>
      </c>
      <c r="D87" s="118" t="s">
        <v>610</v>
      </c>
      <c r="E87" s="88"/>
      <c r="F87" s="88"/>
      <c r="G87" s="88">
        <v>5</v>
      </c>
      <c r="H87" s="88">
        <v>5</v>
      </c>
      <c r="I87" s="89">
        <f t="shared" si="3"/>
        <v>10</v>
      </c>
      <c r="J87" s="94">
        <v>121.54</v>
      </c>
      <c r="K87" s="91">
        <f t="shared" si="2"/>
        <v>1215.4</v>
      </c>
      <c r="L87" s="92"/>
      <c r="M87" s="93"/>
      <c r="N87" s="93"/>
      <c r="R87" s="35" t="s">
        <v>84</v>
      </c>
      <c r="U87" s="36"/>
    </row>
    <row r="88" spans="1:18" s="26" customFormat="1" ht="48" customHeight="1">
      <c r="A88" s="7" t="s">
        <v>191</v>
      </c>
      <c r="B88" s="118" t="s">
        <v>1126</v>
      </c>
      <c r="C88" s="285">
        <v>12352104</v>
      </c>
      <c r="D88" s="121" t="s">
        <v>381</v>
      </c>
      <c r="E88" s="88">
        <v>1</v>
      </c>
      <c r="F88" s="88"/>
      <c r="G88" s="88"/>
      <c r="H88" s="88"/>
      <c r="I88" s="89">
        <f t="shared" si="3"/>
        <v>1</v>
      </c>
      <c r="J88" s="90">
        <v>200.54</v>
      </c>
      <c r="K88" s="91">
        <f t="shared" si="2"/>
        <v>200.54</v>
      </c>
      <c r="L88" s="92"/>
      <c r="M88" s="93"/>
      <c r="N88" s="93"/>
      <c r="R88" s="5"/>
    </row>
    <row r="89" spans="1:21" s="29" customFormat="1" ht="48" customHeight="1">
      <c r="A89" s="28"/>
      <c r="B89" s="118" t="s">
        <v>706</v>
      </c>
      <c r="C89" s="285">
        <v>14111802</v>
      </c>
      <c r="D89" s="118" t="s">
        <v>382</v>
      </c>
      <c r="E89" s="88">
        <v>5</v>
      </c>
      <c r="F89" s="88">
        <v>2</v>
      </c>
      <c r="G89" s="88"/>
      <c r="H89" s="88"/>
      <c r="I89" s="89">
        <f t="shared" si="3"/>
        <v>7</v>
      </c>
      <c r="J89" s="90">
        <v>419.9</v>
      </c>
      <c r="K89" s="91">
        <f t="shared" si="2"/>
        <v>2939.2999999999997</v>
      </c>
      <c r="L89" s="92"/>
      <c r="M89" s="93"/>
      <c r="N89" s="93"/>
      <c r="R89" s="30"/>
      <c r="U89" s="31"/>
    </row>
    <row r="90" spans="1:21" s="34" customFormat="1" ht="48" customHeight="1">
      <c r="A90" s="33"/>
      <c r="B90" s="118" t="s">
        <v>433</v>
      </c>
      <c r="C90" s="285">
        <v>44112001</v>
      </c>
      <c r="D90" s="118" t="s">
        <v>382</v>
      </c>
      <c r="E90" s="88"/>
      <c r="F90" s="88"/>
      <c r="G90" s="88"/>
      <c r="H90" s="88"/>
      <c r="I90" s="89"/>
      <c r="J90" s="90">
        <v>40</v>
      </c>
      <c r="K90" s="438">
        <f t="shared" si="2"/>
        <v>0</v>
      </c>
      <c r="L90" s="92"/>
      <c r="M90" s="93"/>
      <c r="N90" s="93"/>
      <c r="R90" s="35"/>
      <c r="U90" s="36"/>
    </row>
    <row r="91" spans="1:21" s="34" customFormat="1" ht="48" customHeight="1">
      <c r="A91" s="33"/>
      <c r="B91" s="118" t="s">
        <v>1264</v>
      </c>
      <c r="C91" s="285">
        <v>44112001</v>
      </c>
      <c r="D91" s="118" t="s">
        <v>382</v>
      </c>
      <c r="E91" s="105"/>
      <c r="F91" s="105"/>
      <c r="G91" s="105"/>
      <c r="H91" s="105"/>
      <c r="I91" s="89"/>
      <c r="J91" s="267">
        <v>55</v>
      </c>
      <c r="K91" s="438">
        <f t="shared" si="2"/>
        <v>0</v>
      </c>
      <c r="L91" s="112"/>
      <c r="M91" s="219"/>
      <c r="N91" s="33"/>
      <c r="R91" s="35"/>
      <c r="U91" s="36"/>
    </row>
    <row r="92" spans="1:21" s="34" customFormat="1" ht="48" customHeight="1">
      <c r="A92" s="33"/>
      <c r="B92" s="118" t="s">
        <v>1564</v>
      </c>
      <c r="C92" s="285">
        <v>44112001</v>
      </c>
      <c r="D92" s="118" t="s">
        <v>382</v>
      </c>
      <c r="E92" s="105"/>
      <c r="F92" s="105"/>
      <c r="G92" s="105"/>
      <c r="H92" s="105"/>
      <c r="I92" s="89"/>
      <c r="J92" s="267">
        <v>35</v>
      </c>
      <c r="K92" s="438">
        <f t="shared" si="2"/>
        <v>0</v>
      </c>
      <c r="L92" s="112"/>
      <c r="M92" s="219"/>
      <c r="N92" s="33"/>
      <c r="R92" s="35"/>
      <c r="U92" s="36"/>
    </row>
    <row r="93" spans="1:21" s="257" customFormat="1" ht="48" customHeight="1">
      <c r="A93" s="247"/>
      <c r="B93" s="259" t="s">
        <v>645</v>
      </c>
      <c r="C93" s="415">
        <v>60102007</v>
      </c>
      <c r="D93" s="259" t="s">
        <v>382</v>
      </c>
      <c r="E93" s="250"/>
      <c r="F93" s="250"/>
      <c r="G93" s="250"/>
      <c r="H93" s="250"/>
      <c r="I93" s="416">
        <f t="shared" si="3"/>
        <v>0</v>
      </c>
      <c r="J93" s="260">
        <v>700</v>
      </c>
      <c r="K93" s="253">
        <f t="shared" si="2"/>
        <v>0</v>
      </c>
      <c r="L93" s="254"/>
      <c r="M93" s="255"/>
      <c r="N93" s="255"/>
      <c r="R93" s="258" t="s">
        <v>85</v>
      </c>
      <c r="U93" s="261"/>
    </row>
    <row r="94" spans="1:21" s="257" customFormat="1" ht="48" customHeight="1">
      <c r="A94" s="247"/>
      <c r="B94" s="259" t="s">
        <v>707</v>
      </c>
      <c r="C94" s="415">
        <v>44121708</v>
      </c>
      <c r="D94" s="259" t="s">
        <v>1123</v>
      </c>
      <c r="E94" s="250"/>
      <c r="F94" s="250"/>
      <c r="G94" s="250"/>
      <c r="H94" s="250"/>
      <c r="I94" s="416">
        <f t="shared" si="3"/>
        <v>0</v>
      </c>
      <c r="J94" s="260">
        <v>100</v>
      </c>
      <c r="K94" s="253">
        <f t="shared" si="2"/>
        <v>0</v>
      </c>
      <c r="L94" s="254"/>
      <c r="M94" s="255"/>
      <c r="N94" s="255"/>
      <c r="R94" s="258"/>
      <c r="U94" s="261"/>
    </row>
    <row r="95" spans="1:21" s="29" customFormat="1" ht="64.5" customHeight="1">
      <c r="A95" s="28"/>
      <c r="B95" s="238" t="s">
        <v>1558</v>
      </c>
      <c r="C95" s="285">
        <v>44121708</v>
      </c>
      <c r="D95" s="118" t="s">
        <v>1123</v>
      </c>
      <c r="E95" s="88">
        <v>10</v>
      </c>
      <c r="F95" s="88">
        <v>10</v>
      </c>
      <c r="G95" s="88">
        <v>10</v>
      </c>
      <c r="H95" s="88">
        <v>10</v>
      </c>
      <c r="I95" s="89">
        <f t="shared" si="3"/>
        <v>40</v>
      </c>
      <c r="J95" s="90">
        <v>100</v>
      </c>
      <c r="K95" s="91">
        <f t="shared" si="2"/>
        <v>4000</v>
      </c>
      <c r="L95" s="92"/>
      <c r="M95" s="93"/>
      <c r="N95" s="93"/>
      <c r="R95" s="30" t="s">
        <v>86</v>
      </c>
      <c r="U95" s="31"/>
    </row>
    <row r="96" spans="1:21" s="34" customFormat="1" ht="48" customHeight="1">
      <c r="A96" s="33"/>
      <c r="B96" s="118" t="s">
        <v>1124</v>
      </c>
      <c r="C96" s="285">
        <v>44121804</v>
      </c>
      <c r="D96" s="118" t="s">
        <v>382</v>
      </c>
      <c r="E96" s="88">
        <v>10</v>
      </c>
      <c r="F96" s="88"/>
      <c r="G96" s="88">
        <v>10</v>
      </c>
      <c r="H96" s="88"/>
      <c r="I96" s="89">
        <f t="shared" si="3"/>
        <v>20</v>
      </c>
      <c r="J96" s="90">
        <v>121.54</v>
      </c>
      <c r="K96" s="91">
        <f t="shared" si="2"/>
        <v>2430.8</v>
      </c>
      <c r="L96" s="92"/>
      <c r="M96" s="93"/>
      <c r="N96" s="93"/>
      <c r="R96" s="35" t="s">
        <v>86</v>
      </c>
      <c r="U96" s="36"/>
    </row>
    <row r="97" spans="1:21" s="451" customFormat="1" ht="48" customHeight="1">
      <c r="A97" s="443"/>
      <c r="B97" s="444" t="s">
        <v>819</v>
      </c>
      <c r="C97" s="445">
        <v>14111506</v>
      </c>
      <c r="D97" s="444" t="s">
        <v>502</v>
      </c>
      <c r="E97" s="446"/>
      <c r="F97" s="446"/>
      <c r="G97" s="446"/>
      <c r="H97" s="446"/>
      <c r="I97" s="447"/>
      <c r="J97" s="448">
        <v>160</v>
      </c>
      <c r="K97" s="438">
        <f t="shared" si="2"/>
        <v>0</v>
      </c>
      <c r="L97" s="449"/>
      <c r="M97" s="450"/>
      <c r="N97" s="450"/>
      <c r="R97" s="452" t="s">
        <v>87</v>
      </c>
      <c r="U97" s="453"/>
    </row>
    <row r="98" spans="1:21" s="257" customFormat="1" ht="48" customHeight="1">
      <c r="A98" s="247"/>
      <c r="B98" s="259" t="s">
        <v>503</v>
      </c>
      <c r="C98" s="415">
        <v>14111506</v>
      </c>
      <c r="D98" s="259" t="s">
        <v>710</v>
      </c>
      <c r="E98" s="250"/>
      <c r="F98" s="250"/>
      <c r="G98" s="250"/>
      <c r="H98" s="250"/>
      <c r="I98" s="416">
        <f t="shared" si="3"/>
        <v>0</v>
      </c>
      <c r="J98" s="260">
        <v>205</v>
      </c>
      <c r="K98" s="253">
        <f t="shared" si="2"/>
        <v>0</v>
      </c>
      <c r="L98" s="254"/>
      <c r="M98" s="255"/>
      <c r="N98" s="255"/>
      <c r="R98" s="258" t="s">
        <v>88</v>
      </c>
      <c r="U98" s="261"/>
    </row>
    <row r="99" spans="1:21" s="34" customFormat="1" ht="48" customHeight="1">
      <c r="A99" s="33"/>
      <c r="B99" s="196" t="s">
        <v>504</v>
      </c>
      <c r="C99" s="357">
        <v>14111506</v>
      </c>
      <c r="D99" s="196" t="s">
        <v>502</v>
      </c>
      <c r="E99" s="198">
        <v>25</v>
      </c>
      <c r="F99" s="198">
        <v>25</v>
      </c>
      <c r="G99" s="198">
        <v>25</v>
      </c>
      <c r="H99" s="198">
        <v>25</v>
      </c>
      <c r="I99" s="199">
        <f t="shared" si="3"/>
        <v>100</v>
      </c>
      <c r="J99" s="200">
        <v>225</v>
      </c>
      <c r="K99" s="201">
        <f t="shared" si="2"/>
        <v>22500</v>
      </c>
      <c r="L99" s="202"/>
      <c r="M99" s="203"/>
      <c r="N99" s="203"/>
      <c r="R99" s="35" t="s">
        <v>89</v>
      </c>
      <c r="U99" s="36"/>
    </row>
    <row r="100" spans="1:21" s="257" customFormat="1" ht="48" customHeight="1">
      <c r="A100" s="247"/>
      <c r="B100" s="259" t="s">
        <v>709</v>
      </c>
      <c r="C100" s="415">
        <v>14121810</v>
      </c>
      <c r="D100" s="259" t="s">
        <v>708</v>
      </c>
      <c r="E100" s="250"/>
      <c r="F100" s="250"/>
      <c r="G100" s="250"/>
      <c r="H100" s="250"/>
      <c r="I100" s="416">
        <f t="shared" si="3"/>
        <v>0</v>
      </c>
      <c r="J100" s="260">
        <v>165</v>
      </c>
      <c r="K100" s="253">
        <f t="shared" si="2"/>
        <v>0</v>
      </c>
      <c r="L100" s="254"/>
      <c r="M100" s="255"/>
      <c r="N100" s="255"/>
      <c r="R100" s="258" t="s">
        <v>90</v>
      </c>
      <c r="U100" s="261"/>
    </row>
    <row r="101" spans="1:21" s="34" customFormat="1" ht="48" customHeight="1">
      <c r="A101" s="33"/>
      <c r="B101" s="118" t="s">
        <v>1565</v>
      </c>
      <c r="C101" s="285">
        <v>44103502</v>
      </c>
      <c r="D101" s="118" t="s">
        <v>493</v>
      </c>
      <c r="E101" s="105">
        <v>15</v>
      </c>
      <c r="F101" s="105">
        <v>15</v>
      </c>
      <c r="G101" s="105">
        <v>15</v>
      </c>
      <c r="H101" s="105">
        <v>15</v>
      </c>
      <c r="I101" s="89">
        <f t="shared" si="3"/>
        <v>60</v>
      </c>
      <c r="J101" s="267">
        <v>767</v>
      </c>
      <c r="K101" s="91">
        <f t="shared" si="2"/>
        <v>46020</v>
      </c>
      <c r="L101" s="112"/>
      <c r="M101" s="229"/>
      <c r="N101" s="27"/>
      <c r="R101" s="35"/>
      <c r="U101" s="36"/>
    </row>
    <row r="102" spans="1:21" s="29" customFormat="1" ht="48" customHeight="1">
      <c r="A102" s="28"/>
      <c r="B102" s="118" t="s">
        <v>505</v>
      </c>
      <c r="C102" s="285">
        <v>14111506</v>
      </c>
      <c r="D102" s="118" t="s">
        <v>710</v>
      </c>
      <c r="E102" s="88">
        <v>12</v>
      </c>
      <c r="F102" s="88">
        <v>8</v>
      </c>
      <c r="G102" s="88">
        <v>14</v>
      </c>
      <c r="H102" s="88">
        <v>10</v>
      </c>
      <c r="I102" s="89">
        <f t="shared" si="3"/>
        <v>44</v>
      </c>
      <c r="J102" s="90">
        <v>723.28</v>
      </c>
      <c r="K102" s="91">
        <f t="shared" si="2"/>
        <v>31824.32</v>
      </c>
      <c r="L102" s="92"/>
      <c r="M102" s="93"/>
      <c r="N102" s="93"/>
      <c r="R102" s="30"/>
      <c r="U102" s="31"/>
    </row>
    <row r="103" spans="1:21" s="29" customFormat="1" ht="48" customHeight="1">
      <c r="A103" s="28"/>
      <c r="B103" s="118" t="s">
        <v>893</v>
      </c>
      <c r="C103" s="285">
        <v>14111506</v>
      </c>
      <c r="D103" s="118" t="s">
        <v>502</v>
      </c>
      <c r="E103" s="88">
        <v>6</v>
      </c>
      <c r="F103" s="88"/>
      <c r="G103" s="88"/>
      <c r="H103" s="88"/>
      <c r="I103" s="89">
        <f t="shared" si="3"/>
        <v>6</v>
      </c>
      <c r="J103" s="90">
        <v>420</v>
      </c>
      <c r="K103" s="91">
        <f t="shared" si="2"/>
        <v>2520</v>
      </c>
      <c r="L103" s="92"/>
      <c r="M103" s="93"/>
      <c r="N103" s="93"/>
      <c r="R103" s="30"/>
      <c r="U103" s="31"/>
    </row>
    <row r="104" spans="1:21" s="29" customFormat="1" ht="48" customHeight="1">
      <c r="A104" s="28"/>
      <c r="B104" s="118" t="s">
        <v>898</v>
      </c>
      <c r="C104" s="285">
        <v>14111504</v>
      </c>
      <c r="D104" s="118"/>
      <c r="E104" s="88"/>
      <c r="F104" s="88"/>
      <c r="G104" s="88"/>
      <c r="H104" s="88"/>
      <c r="I104" s="89">
        <f t="shared" si="3"/>
        <v>0</v>
      </c>
      <c r="J104" s="90">
        <v>708</v>
      </c>
      <c r="K104" s="91">
        <f t="shared" si="2"/>
        <v>0</v>
      </c>
      <c r="L104" s="92"/>
      <c r="M104" s="93"/>
      <c r="N104" s="93"/>
      <c r="R104" s="30" t="s">
        <v>91</v>
      </c>
      <c r="U104" s="31"/>
    </row>
    <row r="105" spans="1:21" s="29" customFormat="1" ht="48" customHeight="1">
      <c r="A105" s="28"/>
      <c r="B105" s="118" t="s">
        <v>506</v>
      </c>
      <c r="C105" s="285">
        <v>31201610</v>
      </c>
      <c r="D105" s="118" t="s">
        <v>382</v>
      </c>
      <c r="E105" s="88">
        <v>17</v>
      </c>
      <c r="F105" s="88">
        <v>8</v>
      </c>
      <c r="G105" s="88">
        <v>4</v>
      </c>
      <c r="H105" s="88">
        <v>7</v>
      </c>
      <c r="I105" s="89">
        <f t="shared" si="3"/>
        <v>36</v>
      </c>
      <c r="J105" s="90">
        <v>104</v>
      </c>
      <c r="K105" s="91">
        <f t="shared" si="2"/>
        <v>3744</v>
      </c>
      <c r="L105" s="92"/>
      <c r="M105" s="93"/>
      <c r="N105" s="93"/>
      <c r="R105" s="30" t="s">
        <v>92</v>
      </c>
      <c r="U105" s="31"/>
    </row>
    <row r="106" spans="1:21" s="29" customFormat="1" ht="48" customHeight="1">
      <c r="A106" s="28"/>
      <c r="B106" s="118" t="s">
        <v>507</v>
      </c>
      <c r="C106" s="285">
        <v>44122017</v>
      </c>
      <c r="D106" s="118" t="s">
        <v>711</v>
      </c>
      <c r="E106" s="88">
        <v>10</v>
      </c>
      <c r="F106" s="88"/>
      <c r="G106" s="88">
        <v>7</v>
      </c>
      <c r="H106" s="88">
        <v>1</v>
      </c>
      <c r="I106" s="89">
        <f t="shared" si="3"/>
        <v>18</v>
      </c>
      <c r="J106" s="90">
        <v>384.54</v>
      </c>
      <c r="K106" s="91">
        <f t="shared" si="2"/>
        <v>6921.72</v>
      </c>
      <c r="L106" s="92"/>
      <c r="M106" s="93"/>
      <c r="N106" s="93"/>
      <c r="R106" s="30" t="s">
        <v>93</v>
      </c>
      <c r="U106" s="31"/>
    </row>
    <row r="107" spans="1:21" s="29" customFormat="1" ht="79.5" customHeight="1">
      <c r="A107" s="28"/>
      <c r="B107" s="118" t="s">
        <v>508</v>
      </c>
      <c r="C107" s="285">
        <v>44122017</v>
      </c>
      <c r="D107" s="118" t="s">
        <v>712</v>
      </c>
      <c r="E107" s="88">
        <v>4</v>
      </c>
      <c r="F107" s="88">
        <v>1</v>
      </c>
      <c r="G107" s="88">
        <v>4</v>
      </c>
      <c r="H107" s="88"/>
      <c r="I107" s="89">
        <f t="shared" si="3"/>
        <v>9</v>
      </c>
      <c r="J107" s="90">
        <v>384.54</v>
      </c>
      <c r="K107" s="91">
        <f t="shared" si="2"/>
        <v>3460.86</v>
      </c>
      <c r="L107" s="92"/>
      <c r="M107" s="93"/>
      <c r="N107" s="93"/>
      <c r="R107" s="30" t="s">
        <v>94</v>
      </c>
      <c r="U107" s="31"/>
    </row>
    <row r="108" spans="1:21" s="29" customFormat="1" ht="48" customHeight="1">
      <c r="A108" s="28"/>
      <c r="B108" s="118" t="s">
        <v>1116</v>
      </c>
      <c r="C108" s="285">
        <v>14111816</v>
      </c>
      <c r="D108" s="118" t="s">
        <v>382</v>
      </c>
      <c r="E108" s="88"/>
      <c r="F108" s="88"/>
      <c r="G108" s="88"/>
      <c r="H108" s="88"/>
      <c r="I108" s="89">
        <f t="shared" si="3"/>
        <v>0</v>
      </c>
      <c r="J108" s="90">
        <v>200</v>
      </c>
      <c r="K108" s="91">
        <f t="shared" si="2"/>
        <v>0</v>
      </c>
      <c r="L108" s="92"/>
      <c r="M108" s="93"/>
      <c r="N108" s="93"/>
      <c r="R108" s="30"/>
      <c r="U108" s="31"/>
    </row>
    <row r="109" spans="1:21" s="34" customFormat="1" ht="48" customHeight="1">
      <c r="A109" s="33"/>
      <c r="B109" s="118" t="s">
        <v>1139</v>
      </c>
      <c r="C109" s="285">
        <v>14111816</v>
      </c>
      <c r="D109" s="118" t="s">
        <v>556</v>
      </c>
      <c r="E109" s="88"/>
      <c r="F109" s="88"/>
      <c r="G109" s="88"/>
      <c r="H109" s="88"/>
      <c r="I109" s="89">
        <f t="shared" si="3"/>
        <v>0</v>
      </c>
      <c r="J109" s="90">
        <v>150</v>
      </c>
      <c r="K109" s="91">
        <f t="shared" si="2"/>
        <v>0</v>
      </c>
      <c r="L109" s="92"/>
      <c r="M109" s="93"/>
      <c r="N109" s="93"/>
      <c r="R109" s="35"/>
      <c r="U109" s="36"/>
    </row>
    <row r="110" spans="1:21" s="257" customFormat="1" ht="85.5" customHeight="1">
      <c r="A110" s="247"/>
      <c r="B110" s="259" t="s">
        <v>713</v>
      </c>
      <c r="C110" s="415">
        <v>44101602</v>
      </c>
      <c r="D110" s="259" t="s">
        <v>382</v>
      </c>
      <c r="E110" s="250"/>
      <c r="F110" s="250"/>
      <c r="G110" s="250"/>
      <c r="H110" s="250"/>
      <c r="I110" s="416">
        <f t="shared" si="3"/>
        <v>0</v>
      </c>
      <c r="J110" s="260">
        <v>350</v>
      </c>
      <c r="K110" s="253">
        <f t="shared" si="2"/>
        <v>0</v>
      </c>
      <c r="L110" s="254"/>
      <c r="M110" s="255"/>
      <c r="N110" s="255"/>
      <c r="R110" s="258" t="s">
        <v>95</v>
      </c>
      <c r="U110" s="261"/>
    </row>
    <row r="111" spans="1:21" s="257" customFormat="1" ht="78" customHeight="1">
      <c r="A111" s="247"/>
      <c r="B111" s="259" t="s">
        <v>714</v>
      </c>
      <c r="C111" s="415">
        <v>44101602</v>
      </c>
      <c r="D111" s="259" t="s">
        <v>382</v>
      </c>
      <c r="E111" s="250"/>
      <c r="F111" s="250"/>
      <c r="G111" s="250"/>
      <c r="H111" s="250"/>
      <c r="I111" s="416">
        <f t="shared" si="3"/>
        <v>0</v>
      </c>
      <c r="J111" s="260">
        <v>2323.13</v>
      </c>
      <c r="K111" s="253">
        <f t="shared" si="2"/>
        <v>0</v>
      </c>
      <c r="L111" s="254"/>
      <c r="M111" s="255"/>
      <c r="N111" s="255"/>
      <c r="R111" s="258" t="s">
        <v>96</v>
      </c>
      <c r="U111" s="261"/>
    </row>
    <row r="112" spans="1:21" s="34" customFormat="1" ht="48" customHeight="1">
      <c r="A112" s="28"/>
      <c r="B112" s="118" t="s">
        <v>1038</v>
      </c>
      <c r="C112" s="285">
        <v>55121807</v>
      </c>
      <c r="D112" s="118" t="s">
        <v>382</v>
      </c>
      <c r="E112" s="88"/>
      <c r="F112" s="88"/>
      <c r="G112" s="88"/>
      <c r="H112" s="88"/>
      <c r="I112" s="89">
        <f t="shared" si="3"/>
        <v>0</v>
      </c>
      <c r="J112" s="90">
        <v>150</v>
      </c>
      <c r="K112" s="91">
        <f t="shared" si="2"/>
        <v>0</v>
      </c>
      <c r="L112" s="92"/>
      <c r="M112" s="93"/>
      <c r="N112" s="93"/>
      <c r="R112" s="35"/>
      <c r="U112" s="36"/>
    </row>
    <row r="113" spans="1:21" s="29" customFormat="1" ht="48" customHeight="1">
      <c r="A113" s="33"/>
      <c r="B113" s="118" t="s">
        <v>1039</v>
      </c>
      <c r="C113" s="285"/>
      <c r="D113" s="118" t="s">
        <v>382</v>
      </c>
      <c r="E113" s="88"/>
      <c r="F113" s="88"/>
      <c r="G113" s="88"/>
      <c r="H113" s="88"/>
      <c r="I113" s="89">
        <f t="shared" si="3"/>
        <v>0</v>
      </c>
      <c r="J113" s="90"/>
      <c r="K113" s="91">
        <f t="shared" si="2"/>
        <v>0</v>
      </c>
      <c r="L113" s="92"/>
      <c r="M113" s="93"/>
      <c r="N113" s="93"/>
      <c r="R113" s="30" t="s">
        <v>98</v>
      </c>
      <c r="U113" s="31"/>
    </row>
    <row r="114" spans="1:21" s="29" customFormat="1" ht="48" customHeight="1">
      <c r="A114" s="28"/>
      <c r="B114" s="118" t="s">
        <v>509</v>
      </c>
      <c r="C114" s="285">
        <v>44121628</v>
      </c>
      <c r="D114" s="118" t="s">
        <v>382</v>
      </c>
      <c r="E114" s="88"/>
      <c r="F114" s="88"/>
      <c r="G114" s="88"/>
      <c r="H114" s="88"/>
      <c r="I114" s="89">
        <f t="shared" si="3"/>
        <v>0</v>
      </c>
      <c r="J114" s="90">
        <v>38</v>
      </c>
      <c r="K114" s="91">
        <f t="shared" si="2"/>
        <v>0</v>
      </c>
      <c r="L114" s="92"/>
      <c r="M114" s="93"/>
      <c r="N114" s="93"/>
      <c r="R114" s="30" t="s">
        <v>99</v>
      </c>
      <c r="U114" s="31"/>
    </row>
    <row r="115" spans="1:21" s="257" customFormat="1" ht="48" customHeight="1">
      <c r="A115" s="247"/>
      <c r="B115" s="259" t="s">
        <v>715</v>
      </c>
      <c r="C115" s="415">
        <v>44111518</v>
      </c>
      <c r="D115" s="259" t="s">
        <v>382</v>
      </c>
      <c r="E115" s="250"/>
      <c r="F115" s="250"/>
      <c r="G115" s="250"/>
      <c r="H115" s="250"/>
      <c r="I115" s="416">
        <f t="shared" si="3"/>
        <v>0</v>
      </c>
      <c r="J115" s="260">
        <v>193</v>
      </c>
      <c r="K115" s="253">
        <f t="shared" si="2"/>
        <v>0</v>
      </c>
      <c r="L115" s="254"/>
      <c r="M115" s="255"/>
      <c r="N115" s="255"/>
      <c r="R115" s="258"/>
      <c r="U115" s="261"/>
    </row>
    <row r="116" spans="1:21" s="29" customFormat="1" ht="48" customHeight="1">
      <c r="A116" s="28"/>
      <c r="B116" s="118" t="s">
        <v>884</v>
      </c>
      <c r="C116" s="285">
        <v>44111509</v>
      </c>
      <c r="D116" s="118"/>
      <c r="E116" s="88">
        <v>5</v>
      </c>
      <c r="F116" s="88">
        <v>4</v>
      </c>
      <c r="G116" s="88"/>
      <c r="H116" s="88"/>
      <c r="I116" s="89">
        <f t="shared" si="3"/>
        <v>9</v>
      </c>
      <c r="J116" s="90">
        <v>45</v>
      </c>
      <c r="K116" s="91">
        <f t="shared" si="2"/>
        <v>405</v>
      </c>
      <c r="L116" s="92"/>
      <c r="M116" s="93"/>
      <c r="N116" s="93"/>
      <c r="R116" s="30"/>
      <c r="U116" s="31"/>
    </row>
    <row r="117" spans="1:21" s="29" customFormat="1" ht="48" customHeight="1">
      <c r="A117" s="28"/>
      <c r="B117" s="118" t="s">
        <v>1024</v>
      </c>
      <c r="C117" s="285"/>
      <c r="D117" s="118" t="s">
        <v>867</v>
      </c>
      <c r="E117" s="88"/>
      <c r="F117" s="88"/>
      <c r="G117" s="88"/>
      <c r="H117" s="88"/>
      <c r="I117" s="89">
        <f t="shared" si="3"/>
        <v>0</v>
      </c>
      <c r="J117" s="90">
        <v>7000</v>
      </c>
      <c r="K117" s="91">
        <f t="shared" si="2"/>
        <v>0</v>
      </c>
      <c r="L117" s="92"/>
      <c r="M117" s="93"/>
      <c r="N117" s="93"/>
      <c r="R117" s="30" t="s">
        <v>100</v>
      </c>
      <c r="U117" s="31"/>
    </row>
    <row r="118" spans="1:21" s="29" customFormat="1" ht="48" customHeight="1">
      <c r="A118" s="193"/>
      <c r="B118" s="118" t="s">
        <v>1182</v>
      </c>
      <c r="C118" s="285"/>
      <c r="D118" s="157"/>
      <c r="E118" s="105">
        <v>2</v>
      </c>
      <c r="F118" s="105"/>
      <c r="G118" s="304"/>
      <c r="H118" s="304"/>
      <c r="I118" s="89">
        <f t="shared" si="3"/>
        <v>2</v>
      </c>
      <c r="J118" s="300">
        <v>750</v>
      </c>
      <c r="K118" s="91">
        <f t="shared" si="2"/>
        <v>1500</v>
      </c>
      <c r="L118" s="107"/>
      <c r="M118" s="194"/>
      <c r="N118" s="195"/>
      <c r="R118" s="30"/>
      <c r="U118" s="31"/>
    </row>
    <row r="119" spans="1:21" s="34" customFormat="1" ht="48" customHeight="1">
      <c r="A119" s="33"/>
      <c r="B119" s="118" t="s">
        <v>471</v>
      </c>
      <c r="C119" s="285">
        <v>55121807</v>
      </c>
      <c r="D119" s="118" t="s">
        <v>382</v>
      </c>
      <c r="E119" s="88"/>
      <c r="F119" s="88"/>
      <c r="G119" s="88"/>
      <c r="H119" s="88"/>
      <c r="I119" s="89">
        <f t="shared" si="3"/>
        <v>0</v>
      </c>
      <c r="J119" s="90">
        <v>150</v>
      </c>
      <c r="K119" s="91">
        <f t="shared" si="2"/>
        <v>0</v>
      </c>
      <c r="L119" s="92"/>
      <c r="M119" s="93"/>
      <c r="N119" s="93"/>
      <c r="R119" s="35" t="s">
        <v>101</v>
      </c>
      <c r="U119" s="36"/>
    </row>
    <row r="120" spans="1:21" s="257" customFormat="1" ht="69" customHeight="1">
      <c r="A120" s="247"/>
      <c r="B120" s="259" t="s">
        <v>716</v>
      </c>
      <c r="C120" s="415">
        <v>44111518</v>
      </c>
      <c r="D120" s="259" t="s">
        <v>382</v>
      </c>
      <c r="E120" s="250"/>
      <c r="F120" s="250"/>
      <c r="G120" s="250"/>
      <c r="H120" s="250"/>
      <c r="I120" s="416">
        <f t="shared" si="3"/>
        <v>0</v>
      </c>
      <c r="J120" s="260">
        <v>45</v>
      </c>
      <c r="K120" s="253">
        <f t="shared" si="2"/>
        <v>0</v>
      </c>
      <c r="L120" s="254"/>
      <c r="M120" s="255"/>
      <c r="N120" s="255"/>
      <c r="R120" s="258" t="s">
        <v>102</v>
      </c>
      <c r="U120" s="261"/>
    </row>
    <row r="121" spans="1:21" s="34" customFormat="1" ht="61.5" customHeight="1">
      <c r="A121" s="33"/>
      <c r="B121" s="118" t="s">
        <v>717</v>
      </c>
      <c r="C121" s="285">
        <v>14111537</v>
      </c>
      <c r="D121" s="118" t="s">
        <v>510</v>
      </c>
      <c r="E121" s="88"/>
      <c r="F121" s="88"/>
      <c r="G121" s="88"/>
      <c r="H121" s="88"/>
      <c r="I121" s="89">
        <f t="shared" si="3"/>
        <v>0</v>
      </c>
      <c r="J121" s="90">
        <v>88</v>
      </c>
      <c r="K121" s="91">
        <f t="shared" si="2"/>
        <v>0</v>
      </c>
      <c r="L121" s="92"/>
      <c r="M121" s="93"/>
      <c r="N121" s="93"/>
      <c r="R121" s="35" t="s">
        <v>103</v>
      </c>
      <c r="U121" s="36"/>
    </row>
    <row r="122" spans="1:21" s="29" customFormat="1" ht="48" customHeight="1">
      <c r="A122" s="28"/>
      <c r="B122" s="118" t="s">
        <v>718</v>
      </c>
      <c r="C122" s="285">
        <v>44122002</v>
      </c>
      <c r="D122" s="118" t="s">
        <v>678</v>
      </c>
      <c r="E122" s="88">
        <v>6</v>
      </c>
      <c r="F122" s="88"/>
      <c r="G122" s="88"/>
      <c r="H122" s="88"/>
      <c r="I122" s="89">
        <f t="shared" si="3"/>
        <v>6</v>
      </c>
      <c r="J122" s="90">
        <v>150</v>
      </c>
      <c r="K122" s="91">
        <f t="shared" si="2"/>
        <v>900</v>
      </c>
      <c r="L122" s="92"/>
      <c r="M122" s="93"/>
      <c r="N122" s="93"/>
      <c r="R122" s="30" t="s">
        <v>104</v>
      </c>
      <c r="U122" s="31"/>
    </row>
    <row r="123" spans="1:21" s="34" customFormat="1" ht="48" customHeight="1">
      <c r="A123" s="33"/>
      <c r="B123" s="118" t="s">
        <v>719</v>
      </c>
      <c r="C123" s="285">
        <v>41111604</v>
      </c>
      <c r="D123" s="118" t="s">
        <v>382</v>
      </c>
      <c r="E123" s="88"/>
      <c r="F123" s="88"/>
      <c r="G123" s="88"/>
      <c r="H123" s="88"/>
      <c r="I123" s="89">
        <f t="shared" si="3"/>
        <v>0</v>
      </c>
      <c r="J123" s="90">
        <v>8</v>
      </c>
      <c r="K123" s="91">
        <f t="shared" si="2"/>
        <v>0</v>
      </c>
      <c r="L123" s="92"/>
      <c r="M123" s="93"/>
      <c r="N123" s="93"/>
      <c r="R123" s="35" t="s">
        <v>106</v>
      </c>
      <c r="U123" s="36"/>
    </row>
    <row r="124" spans="1:21" s="34" customFormat="1" ht="48" customHeight="1">
      <c r="A124" s="33"/>
      <c r="B124" s="276" t="s">
        <v>1559</v>
      </c>
      <c r="C124" s="285">
        <v>44121716</v>
      </c>
      <c r="D124" s="118" t="s">
        <v>382</v>
      </c>
      <c r="E124" s="88">
        <v>10</v>
      </c>
      <c r="F124" s="88">
        <v>10</v>
      </c>
      <c r="G124" s="88">
        <v>10</v>
      </c>
      <c r="H124" s="88">
        <v>10</v>
      </c>
      <c r="I124" s="89">
        <f t="shared" si="3"/>
        <v>40</v>
      </c>
      <c r="J124" s="90">
        <v>11.91</v>
      </c>
      <c r="K124" s="91">
        <f t="shared" si="2"/>
        <v>476.4</v>
      </c>
      <c r="L124" s="92"/>
      <c r="M124" s="93"/>
      <c r="N124" s="93"/>
      <c r="R124" s="35" t="s">
        <v>107</v>
      </c>
      <c r="U124" s="36"/>
    </row>
    <row r="125" spans="1:21" s="29" customFormat="1" ht="63" customHeight="1">
      <c r="A125" s="28"/>
      <c r="B125" s="118" t="s">
        <v>720</v>
      </c>
      <c r="C125" s="285">
        <v>44121634</v>
      </c>
      <c r="D125" s="118" t="s">
        <v>489</v>
      </c>
      <c r="E125" s="88">
        <v>19</v>
      </c>
      <c r="F125" s="88">
        <v>5</v>
      </c>
      <c r="G125" s="88">
        <v>17</v>
      </c>
      <c r="H125" s="88">
        <v>5</v>
      </c>
      <c r="I125" s="89">
        <f t="shared" si="3"/>
        <v>46</v>
      </c>
      <c r="J125" s="90">
        <v>25</v>
      </c>
      <c r="K125" s="91">
        <f t="shared" si="2"/>
        <v>1150</v>
      </c>
      <c r="L125" s="92"/>
      <c r="M125" s="93"/>
      <c r="N125" s="93"/>
      <c r="R125" s="30" t="s">
        <v>108</v>
      </c>
      <c r="U125" s="31"/>
    </row>
    <row r="126" spans="1:21" s="29" customFormat="1" ht="63" customHeight="1">
      <c r="A126" s="28"/>
      <c r="B126" s="118" t="s">
        <v>773</v>
      </c>
      <c r="C126" s="285">
        <v>14111515</v>
      </c>
      <c r="D126" s="118" t="s">
        <v>489</v>
      </c>
      <c r="E126" s="88">
        <v>5</v>
      </c>
      <c r="F126" s="88">
        <v>5</v>
      </c>
      <c r="G126" s="88">
        <v>5</v>
      </c>
      <c r="H126" s="88">
        <v>5</v>
      </c>
      <c r="I126" s="89">
        <f t="shared" si="3"/>
        <v>20</v>
      </c>
      <c r="J126" s="90">
        <v>28</v>
      </c>
      <c r="K126" s="91">
        <f t="shared" si="2"/>
        <v>560</v>
      </c>
      <c r="L126" s="92"/>
      <c r="M126" s="93"/>
      <c r="N126" s="93"/>
      <c r="R126" s="30"/>
      <c r="U126" s="31"/>
    </row>
    <row r="127" spans="1:21" s="29" customFormat="1" ht="63" customHeight="1">
      <c r="A127" s="28"/>
      <c r="B127" s="118" t="s">
        <v>805</v>
      </c>
      <c r="C127" s="285">
        <v>44121619</v>
      </c>
      <c r="D127" s="118" t="s">
        <v>382</v>
      </c>
      <c r="E127" s="88"/>
      <c r="F127" s="88"/>
      <c r="G127" s="88"/>
      <c r="H127" s="88"/>
      <c r="I127" s="89">
        <f t="shared" si="3"/>
        <v>0</v>
      </c>
      <c r="J127" s="90">
        <v>12.33</v>
      </c>
      <c r="K127" s="91">
        <f t="shared" si="2"/>
        <v>0</v>
      </c>
      <c r="L127" s="92"/>
      <c r="M127" s="93"/>
      <c r="N127" s="93"/>
      <c r="R127" s="30" t="s">
        <v>109</v>
      </c>
      <c r="U127" s="31"/>
    </row>
    <row r="128" spans="1:21" s="29" customFormat="1" ht="63" customHeight="1">
      <c r="A128" s="28"/>
      <c r="B128" s="118" t="s">
        <v>721</v>
      </c>
      <c r="C128" s="285">
        <v>44121613</v>
      </c>
      <c r="D128" s="118" t="s">
        <v>382</v>
      </c>
      <c r="E128" s="88">
        <v>5</v>
      </c>
      <c r="F128" s="88"/>
      <c r="G128" s="88">
        <v>5</v>
      </c>
      <c r="H128" s="88"/>
      <c r="I128" s="89">
        <f t="shared" si="3"/>
        <v>10</v>
      </c>
      <c r="J128" s="90">
        <v>57.97</v>
      </c>
      <c r="K128" s="91">
        <f t="shared" si="2"/>
        <v>579.7</v>
      </c>
      <c r="L128" s="92"/>
      <c r="M128" s="93"/>
      <c r="N128" s="93"/>
      <c r="R128" s="30"/>
      <c r="U128" s="31"/>
    </row>
    <row r="129" spans="1:21" s="29" customFormat="1" ht="63" customHeight="1">
      <c r="A129" s="28"/>
      <c r="B129" s="118" t="s">
        <v>1025</v>
      </c>
      <c r="C129" s="285">
        <v>44121613</v>
      </c>
      <c r="D129" s="118" t="s">
        <v>382</v>
      </c>
      <c r="E129" s="88">
        <v>4</v>
      </c>
      <c r="F129" s="88"/>
      <c r="G129" s="88"/>
      <c r="H129" s="88"/>
      <c r="I129" s="89">
        <f t="shared" si="3"/>
        <v>4</v>
      </c>
      <c r="J129" s="90">
        <v>45</v>
      </c>
      <c r="K129" s="91">
        <f t="shared" si="2"/>
        <v>180</v>
      </c>
      <c r="L129" s="92"/>
      <c r="M129" s="93"/>
      <c r="N129" s="93"/>
      <c r="R129" s="30" t="s">
        <v>110</v>
      </c>
      <c r="U129" s="31"/>
    </row>
    <row r="130" spans="1:21" s="29" customFormat="1" ht="69" customHeight="1">
      <c r="A130" s="28"/>
      <c r="B130" s="118" t="s">
        <v>723</v>
      </c>
      <c r="C130" s="285">
        <v>44121619</v>
      </c>
      <c r="D130" s="118" t="s">
        <v>382</v>
      </c>
      <c r="E130" s="88">
        <v>5</v>
      </c>
      <c r="F130" s="88">
        <v>4</v>
      </c>
      <c r="G130" s="88"/>
      <c r="H130" s="88"/>
      <c r="I130" s="89">
        <f t="shared" si="3"/>
        <v>9</v>
      </c>
      <c r="J130" s="90">
        <v>902.07</v>
      </c>
      <c r="K130" s="91">
        <f t="shared" si="2"/>
        <v>8118.63</v>
      </c>
      <c r="L130" s="92"/>
      <c r="M130" s="93"/>
      <c r="N130" s="93"/>
      <c r="R130" s="30" t="s">
        <v>111</v>
      </c>
      <c r="U130" s="31"/>
    </row>
    <row r="131" spans="1:21" s="29" customFormat="1" ht="48" customHeight="1">
      <c r="A131" s="28"/>
      <c r="B131" s="118" t="s">
        <v>1026</v>
      </c>
      <c r="C131" s="285">
        <v>44121510</v>
      </c>
      <c r="D131" s="118" t="s">
        <v>382</v>
      </c>
      <c r="E131" s="88">
        <v>6</v>
      </c>
      <c r="F131" s="88"/>
      <c r="G131" s="88"/>
      <c r="H131" s="88"/>
      <c r="I131" s="89">
        <f t="shared" si="3"/>
        <v>6</v>
      </c>
      <c r="J131" s="90">
        <v>2227.51</v>
      </c>
      <c r="K131" s="91">
        <f t="shared" si="2"/>
        <v>13365.060000000001</v>
      </c>
      <c r="L131" s="92"/>
      <c r="M131" s="93"/>
      <c r="N131" s="93"/>
      <c r="R131" s="30"/>
      <c r="U131" s="31"/>
    </row>
    <row r="132" spans="1:21" s="29" customFormat="1" ht="48" customHeight="1">
      <c r="A132" s="28"/>
      <c r="B132" s="118" t="s">
        <v>519</v>
      </c>
      <c r="C132" s="285">
        <v>44121510</v>
      </c>
      <c r="D132" s="118" t="s">
        <v>382</v>
      </c>
      <c r="E132" s="88"/>
      <c r="F132" s="88">
        <v>1</v>
      </c>
      <c r="G132" s="88"/>
      <c r="H132" s="88"/>
      <c r="I132" s="89">
        <f t="shared" si="3"/>
        <v>1</v>
      </c>
      <c r="J132" s="90">
        <v>1730</v>
      </c>
      <c r="K132" s="91">
        <f t="shared" si="2"/>
        <v>1730</v>
      </c>
      <c r="L132" s="112"/>
      <c r="M132" s="229"/>
      <c r="N132" s="27"/>
      <c r="R132" s="30"/>
      <c r="U132" s="31"/>
    </row>
    <row r="133" spans="1:21" s="34" customFormat="1" ht="60.75" customHeight="1">
      <c r="A133" s="28"/>
      <c r="B133" s="118" t="s">
        <v>1027</v>
      </c>
      <c r="C133" s="285">
        <v>60121233</v>
      </c>
      <c r="D133" s="118"/>
      <c r="E133" s="88">
        <v>1</v>
      </c>
      <c r="F133" s="88"/>
      <c r="G133" s="88"/>
      <c r="H133" s="88"/>
      <c r="I133" s="89">
        <f t="shared" si="3"/>
        <v>1</v>
      </c>
      <c r="J133" s="90">
        <v>2300</v>
      </c>
      <c r="K133" s="91">
        <f t="shared" si="2"/>
        <v>2300</v>
      </c>
      <c r="L133" s="92"/>
      <c r="M133" s="93"/>
      <c r="N133" s="93"/>
      <c r="R133" s="35"/>
      <c r="U133" s="36"/>
    </row>
    <row r="134" spans="1:21" s="34" customFormat="1" ht="57" customHeight="1">
      <c r="A134" s="33"/>
      <c r="B134" s="118" t="s">
        <v>1075</v>
      </c>
      <c r="C134" s="285">
        <v>44122010</v>
      </c>
      <c r="D134" s="118" t="s">
        <v>1076</v>
      </c>
      <c r="E134" s="88"/>
      <c r="F134" s="88"/>
      <c r="G134" s="88"/>
      <c r="H134" s="88"/>
      <c r="I134" s="89">
        <f t="shared" si="3"/>
        <v>0</v>
      </c>
      <c r="J134" s="90">
        <v>40</v>
      </c>
      <c r="K134" s="91">
        <f t="shared" si="2"/>
        <v>0</v>
      </c>
      <c r="L134" s="92"/>
      <c r="M134" s="93"/>
      <c r="N134" s="93"/>
      <c r="R134" s="35" t="s">
        <v>112</v>
      </c>
      <c r="U134" s="36"/>
    </row>
    <row r="135" spans="1:21" s="34" customFormat="1" ht="72" customHeight="1">
      <c r="A135" s="33"/>
      <c r="B135" s="118" t="s">
        <v>724</v>
      </c>
      <c r="C135" s="285">
        <v>44122010</v>
      </c>
      <c r="D135" s="118" t="s">
        <v>483</v>
      </c>
      <c r="E135" s="88">
        <v>11</v>
      </c>
      <c r="F135" s="88">
        <v>4</v>
      </c>
      <c r="G135" s="88">
        <v>9</v>
      </c>
      <c r="H135" s="88">
        <v>3</v>
      </c>
      <c r="I135" s="89">
        <f t="shared" si="3"/>
        <v>27</v>
      </c>
      <c r="J135" s="90">
        <v>1100</v>
      </c>
      <c r="K135" s="91">
        <f t="shared" si="2"/>
        <v>29700</v>
      </c>
      <c r="L135" s="92"/>
      <c r="M135" s="93"/>
      <c r="N135" s="93"/>
      <c r="R135" s="35" t="s">
        <v>113</v>
      </c>
      <c r="U135" s="36"/>
    </row>
    <row r="136" spans="1:21" s="29" customFormat="1" ht="48" customHeight="1">
      <c r="A136" s="28"/>
      <c r="B136" s="118" t="s">
        <v>774</v>
      </c>
      <c r="C136" s="285">
        <v>44121505</v>
      </c>
      <c r="D136" s="118" t="s">
        <v>382</v>
      </c>
      <c r="E136" s="88"/>
      <c r="F136" s="88"/>
      <c r="G136" s="88"/>
      <c r="H136" s="88"/>
      <c r="I136" s="89"/>
      <c r="J136" s="90">
        <v>7</v>
      </c>
      <c r="K136" s="438">
        <f t="shared" si="2"/>
        <v>0</v>
      </c>
      <c r="L136" s="92"/>
      <c r="M136" s="93"/>
      <c r="N136" s="93"/>
      <c r="R136" s="30" t="s">
        <v>114</v>
      </c>
      <c r="U136" s="31"/>
    </row>
    <row r="137" spans="1:21" s="34" customFormat="1" ht="57.75" customHeight="1">
      <c r="A137" s="28"/>
      <c r="B137" s="118" t="s">
        <v>512</v>
      </c>
      <c r="C137" s="285">
        <v>44121503</v>
      </c>
      <c r="D137" s="118" t="s">
        <v>382</v>
      </c>
      <c r="E137" s="88">
        <v>396</v>
      </c>
      <c r="F137" s="88">
        <v>280</v>
      </c>
      <c r="G137" s="88">
        <v>330</v>
      </c>
      <c r="H137" s="88">
        <v>285</v>
      </c>
      <c r="I137" s="89">
        <f t="shared" si="3"/>
        <v>1291</v>
      </c>
      <c r="J137" s="90">
        <v>1.5</v>
      </c>
      <c r="K137" s="91">
        <f t="shared" si="2"/>
        <v>1936.5</v>
      </c>
      <c r="L137" s="92"/>
      <c r="M137" s="93"/>
      <c r="N137" s="93"/>
      <c r="R137" s="35"/>
      <c r="U137" s="36"/>
    </row>
    <row r="138" spans="1:21" s="34" customFormat="1" ht="48" customHeight="1">
      <c r="A138" s="33"/>
      <c r="B138" s="118" t="s">
        <v>1077</v>
      </c>
      <c r="C138" s="285">
        <v>44121505</v>
      </c>
      <c r="D138" s="119" t="s">
        <v>382</v>
      </c>
      <c r="E138" s="88">
        <v>120</v>
      </c>
      <c r="F138" s="88"/>
      <c r="G138" s="88"/>
      <c r="H138" s="88"/>
      <c r="I138" s="89">
        <f t="shared" si="3"/>
        <v>120</v>
      </c>
      <c r="J138" s="90">
        <v>13</v>
      </c>
      <c r="K138" s="91">
        <f t="shared" si="2"/>
        <v>1560</v>
      </c>
      <c r="L138" s="92"/>
      <c r="M138" s="203"/>
      <c r="N138" s="203"/>
      <c r="R138" s="35"/>
      <c r="U138" s="36"/>
    </row>
    <row r="139" spans="1:21" s="29" customFormat="1" ht="57.75" customHeight="1">
      <c r="A139" s="28"/>
      <c r="B139" s="118" t="s">
        <v>1083</v>
      </c>
      <c r="C139" s="285">
        <v>44121505</v>
      </c>
      <c r="D139" s="118" t="s">
        <v>382</v>
      </c>
      <c r="E139" s="88">
        <v>250</v>
      </c>
      <c r="F139" s="88"/>
      <c r="G139" s="88">
        <v>50</v>
      </c>
      <c r="H139" s="88"/>
      <c r="I139" s="89">
        <f t="shared" si="3"/>
        <v>300</v>
      </c>
      <c r="J139" s="90">
        <v>4.72</v>
      </c>
      <c r="K139" s="91">
        <f t="shared" si="2"/>
        <v>1416</v>
      </c>
      <c r="L139" s="92"/>
      <c r="M139" s="93"/>
      <c r="N139" s="93"/>
      <c r="R139" s="30"/>
      <c r="U139" s="31"/>
    </row>
    <row r="140" spans="1:21" s="29" customFormat="1" ht="57.75" customHeight="1">
      <c r="A140" s="28"/>
      <c r="B140" s="118" t="s">
        <v>1084</v>
      </c>
      <c r="C140" s="285">
        <v>44121505</v>
      </c>
      <c r="D140" s="118" t="s">
        <v>382</v>
      </c>
      <c r="E140" s="88">
        <v>50</v>
      </c>
      <c r="F140" s="88"/>
      <c r="G140" s="88">
        <v>200</v>
      </c>
      <c r="H140" s="88"/>
      <c r="I140" s="89">
        <f t="shared" si="3"/>
        <v>250</v>
      </c>
      <c r="J140" s="90">
        <v>29.5</v>
      </c>
      <c r="K140" s="91">
        <f t="shared" si="2"/>
        <v>7375</v>
      </c>
      <c r="L140" s="92"/>
      <c r="M140" s="93"/>
      <c r="N140" s="93"/>
      <c r="R140" s="30"/>
      <c r="U140" s="31"/>
    </row>
    <row r="141" spans="1:21" s="29" customFormat="1" ht="48" customHeight="1">
      <c r="A141" s="28"/>
      <c r="B141" s="118" t="s">
        <v>1085</v>
      </c>
      <c r="C141" s="285">
        <v>44121505</v>
      </c>
      <c r="D141" s="118" t="s">
        <v>382</v>
      </c>
      <c r="E141" s="88">
        <v>300</v>
      </c>
      <c r="F141" s="88"/>
      <c r="G141" s="88">
        <v>300</v>
      </c>
      <c r="H141" s="88"/>
      <c r="I141" s="89">
        <f t="shared" si="3"/>
        <v>600</v>
      </c>
      <c r="J141" s="90">
        <v>4.72</v>
      </c>
      <c r="K141" s="91">
        <f aca="true" t="shared" si="4" ref="K141:K204">I141*J141</f>
        <v>2832</v>
      </c>
      <c r="L141" s="92"/>
      <c r="M141" s="93"/>
      <c r="N141" s="93"/>
      <c r="R141" s="30"/>
      <c r="U141" s="31"/>
    </row>
    <row r="142" spans="1:21" s="34" customFormat="1" ht="48" customHeight="1">
      <c r="A142" s="33"/>
      <c r="B142" s="118" t="s">
        <v>1150</v>
      </c>
      <c r="C142" s="285">
        <v>14111611</v>
      </c>
      <c r="D142" s="118" t="s">
        <v>382</v>
      </c>
      <c r="E142" s="88">
        <v>500</v>
      </c>
      <c r="F142" s="88">
        <v>300</v>
      </c>
      <c r="G142" s="88"/>
      <c r="H142" s="88"/>
      <c r="I142" s="89">
        <f t="shared" si="3"/>
        <v>800</v>
      </c>
      <c r="J142" s="90">
        <v>4</v>
      </c>
      <c r="K142" s="91">
        <f t="shared" si="4"/>
        <v>3200</v>
      </c>
      <c r="L142" s="92"/>
      <c r="M142" s="93"/>
      <c r="N142" s="93"/>
      <c r="R142" s="35"/>
      <c r="U142" s="36"/>
    </row>
    <row r="143" spans="1:21" s="34" customFormat="1" ht="48" customHeight="1">
      <c r="A143" s="210"/>
      <c r="B143" s="211" t="s">
        <v>1186</v>
      </c>
      <c r="C143" s="285">
        <v>14111604</v>
      </c>
      <c r="D143" s="118" t="s">
        <v>382</v>
      </c>
      <c r="E143" s="105">
        <v>1100</v>
      </c>
      <c r="F143" s="105"/>
      <c r="G143" s="105"/>
      <c r="H143" s="105"/>
      <c r="I143" s="89">
        <f t="shared" si="3"/>
        <v>1100</v>
      </c>
      <c r="J143" s="301">
        <v>5</v>
      </c>
      <c r="K143" s="91">
        <f t="shared" si="4"/>
        <v>5500</v>
      </c>
      <c r="L143" s="302"/>
      <c r="M143" s="212"/>
      <c r="N143" s="213"/>
      <c r="R143" s="35"/>
      <c r="U143" s="36"/>
    </row>
    <row r="144" spans="1:21" s="29" customFormat="1" ht="48" customHeight="1">
      <c r="A144" s="7"/>
      <c r="B144" s="118" t="s">
        <v>1046</v>
      </c>
      <c r="C144" s="285">
        <v>44121505</v>
      </c>
      <c r="D144" s="119" t="s">
        <v>382</v>
      </c>
      <c r="E144" s="88">
        <v>300</v>
      </c>
      <c r="F144" s="88"/>
      <c r="G144" s="88">
        <v>300</v>
      </c>
      <c r="H144" s="88"/>
      <c r="I144" s="89">
        <f t="shared" si="3"/>
        <v>600</v>
      </c>
      <c r="J144" s="90">
        <v>20</v>
      </c>
      <c r="K144" s="91">
        <f t="shared" si="4"/>
        <v>12000</v>
      </c>
      <c r="L144" s="92"/>
      <c r="M144" s="93"/>
      <c r="N144" s="93"/>
      <c r="R144" s="30"/>
      <c r="U144" s="31"/>
    </row>
    <row r="145" spans="1:21" s="29" customFormat="1" ht="48" customHeight="1">
      <c r="A145" s="28"/>
      <c r="B145" s="118" t="s">
        <v>1031</v>
      </c>
      <c r="C145" s="285">
        <v>44121505</v>
      </c>
      <c r="D145" s="118" t="s">
        <v>382</v>
      </c>
      <c r="E145" s="88">
        <v>45</v>
      </c>
      <c r="F145" s="88">
        <v>1</v>
      </c>
      <c r="G145" s="88">
        <v>5</v>
      </c>
      <c r="H145" s="88"/>
      <c r="I145" s="89">
        <f aca="true" t="shared" si="5" ref="I145:I207">E145+F145+G145+H145</f>
        <v>51</v>
      </c>
      <c r="J145" s="90">
        <v>11.8</v>
      </c>
      <c r="K145" s="91">
        <f t="shared" si="4"/>
        <v>601.8000000000001</v>
      </c>
      <c r="L145" s="92"/>
      <c r="M145" s="93"/>
      <c r="N145" s="93"/>
      <c r="R145" s="30" t="s">
        <v>115</v>
      </c>
      <c r="U145" s="31"/>
    </row>
    <row r="146" spans="1:21" s="29" customFormat="1" ht="48" customHeight="1">
      <c r="A146" s="28"/>
      <c r="B146" s="118" t="s">
        <v>513</v>
      </c>
      <c r="C146" s="285">
        <v>44121505</v>
      </c>
      <c r="D146" s="118" t="s">
        <v>382</v>
      </c>
      <c r="E146" s="88"/>
      <c r="F146" s="88"/>
      <c r="G146" s="88"/>
      <c r="H146" s="88"/>
      <c r="I146" s="89"/>
      <c r="J146" s="90">
        <v>9</v>
      </c>
      <c r="K146" s="438">
        <f t="shared" si="4"/>
        <v>0</v>
      </c>
      <c r="L146" s="92"/>
      <c r="M146" s="93"/>
      <c r="N146" s="93"/>
      <c r="R146" s="30" t="s">
        <v>116</v>
      </c>
      <c r="U146" s="31"/>
    </row>
    <row r="147" spans="1:21" s="29" customFormat="1" ht="48" customHeight="1">
      <c r="A147" s="28"/>
      <c r="B147" s="118" t="s">
        <v>1012</v>
      </c>
      <c r="C147" s="285">
        <v>44121505</v>
      </c>
      <c r="D147" s="118" t="s">
        <v>382</v>
      </c>
      <c r="E147" s="88">
        <v>393</v>
      </c>
      <c r="F147" s="88">
        <v>124</v>
      </c>
      <c r="G147" s="88">
        <v>116</v>
      </c>
      <c r="H147" s="88">
        <v>121</v>
      </c>
      <c r="I147" s="89">
        <f t="shared" si="5"/>
        <v>754</v>
      </c>
      <c r="J147" s="90">
        <v>8</v>
      </c>
      <c r="K147" s="91">
        <f t="shared" si="4"/>
        <v>6032</v>
      </c>
      <c r="L147" s="92"/>
      <c r="M147" s="93"/>
      <c r="N147" s="93"/>
      <c r="R147" s="30" t="s">
        <v>117</v>
      </c>
      <c r="U147" s="31"/>
    </row>
    <row r="148" spans="1:21" s="29" customFormat="1" ht="48" customHeight="1">
      <c r="A148" s="28"/>
      <c r="B148" s="118" t="s">
        <v>514</v>
      </c>
      <c r="C148" s="285">
        <v>44121505</v>
      </c>
      <c r="D148" s="118" t="s">
        <v>382</v>
      </c>
      <c r="E148" s="88">
        <v>196</v>
      </c>
      <c r="F148" s="88">
        <v>97</v>
      </c>
      <c r="G148" s="88">
        <v>135</v>
      </c>
      <c r="H148" s="88">
        <v>75</v>
      </c>
      <c r="I148" s="89">
        <f t="shared" si="5"/>
        <v>503</v>
      </c>
      <c r="J148" s="90">
        <v>4</v>
      </c>
      <c r="K148" s="91">
        <f t="shared" si="4"/>
        <v>2012</v>
      </c>
      <c r="L148" s="92"/>
      <c r="M148" s="93"/>
      <c r="N148" s="93"/>
      <c r="R148" s="30" t="s">
        <v>118</v>
      </c>
      <c r="U148" s="31"/>
    </row>
    <row r="149" spans="1:21" s="29" customFormat="1" ht="65.25" customHeight="1">
      <c r="A149" s="28"/>
      <c r="B149" s="118" t="s">
        <v>515</v>
      </c>
      <c r="C149" s="285">
        <v>44121505</v>
      </c>
      <c r="D149" s="118" t="s">
        <v>382</v>
      </c>
      <c r="E149" s="88">
        <v>800</v>
      </c>
      <c r="F149" s="88">
        <v>300</v>
      </c>
      <c r="G149" s="88">
        <v>400</v>
      </c>
      <c r="H149" s="88">
        <v>200</v>
      </c>
      <c r="I149" s="89">
        <f t="shared" si="5"/>
        <v>1700</v>
      </c>
      <c r="J149" s="90">
        <v>3</v>
      </c>
      <c r="K149" s="91">
        <f t="shared" si="4"/>
        <v>5100</v>
      </c>
      <c r="L149" s="92"/>
      <c r="M149" s="93"/>
      <c r="N149" s="93"/>
      <c r="R149" s="30"/>
      <c r="U149" s="31"/>
    </row>
    <row r="150" spans="1:21" s="29" customFormat="1" ht="48" customHeight="1">
      <c r="A150" s="28"/>
      <c r="B150" s="118" t="s">
        <v>911</v>
      </c>
      <c r="C150" s="285">
        <v>14111611</v>
      </c>
      <c r="D150" s="118" t="s">
        <v>382</v>
      </c>
      <c r="E150" s="88">
        <v>500</v>
      </c>
      <c r="F150" s="88"/>
      <c r="G150" s="88"/>
      <c r="H150" s="88"/>
      <c r="I150" s="89">
        <f t="shared" si="5"/>
        <v>500</v>
      </c>
      <c r="J150" s="90">
        <v>12.98</v>
      </c>
      <c r="K150" s="91">
        <f t="shared" si="4"/>
        <v>6490</v>
      </c>
      <c r="L150" s="92"/>
      <c r="M150" s="93"/>
      <c r="N150" s="93"/>
      <c r="R150" s="30" t="s">
        <v>119</v>
      </c>
      <c r="U150" s="31"/>
    </row>
    <row r="151" spans="1:21" s="29" customFormat="1" ht="48" customHeight="1">
      <c r="A151" s="243"/>
      <c r="B151" s="118" t="s">
        <v>1195</v>
      </c>
      <c r="C151" s="285">
        <v>14111611</v>
      </c>
      <c r="D151" s="118" t="s">
        <v>382</v>
      </c>
      <c r="E151" s="88">
        <v>500</v>
      </c>
      <c r="F151" s="88"/>
      <c r="G151" s="88"/>
      <c r="H151" s="88"/>
      <c r="I151" s="89">
        <f t="shared" si="5"/>
        <v>500</v>
      </c>
      <c r="J151" s="90">
        <v>13.98</v>
      </c>
      <c r="K151" s="91">
        <f t="shared" si="4"/>
        <v>6990</v>
      </c>
      <c r="L151" s="303"/>
      <c r="M151" s="241"/>
      <c r="N151" s="242"/>
      <c r="R151" s="30"/>
      <c r="U151" s="31"/>
    </row>
    <row r="152" spans="1:21" s="257" customFormat="1" ht="81.75" customHeight="1">
      <c r="A152" s="247"/>
      <c r="B152" s="259" t="s">
        <v>725</v>
      </c>
      <c r="C152" s="415">
        <v>44121618</v>
      </c>
      <c r="D152" s="259" t="s">
        <v>382</v>
      </c>
      <c r="E152" s="250"/>
      <c r="F152" s="250"/>
      <c r="G152" s="250"/>
      <c r="H152" s="250"/>
      <c r="I152" s="416">
        <f t="shared" si="5"/>
        <v>0</v>
      </c>
      <c r="J152" s="260">
        <v>183.2</v>
      </c>
      <c r="K152" s="253">
        <f t="shared" si="4"/>
        <v>0</v>
      </c>
      <c r="L152" s="254"/>
      <c r="M152" s="255"/>
      <c r="N152" s="255"/>
      <c r="R152" s="258" t="s">
        <v>120</v>
      </c>
      <c r="U152" s="261"/>
    </row>
    <row r="153" spans="1:21" s="257" customFormat="1" ht="81.75" customHeight="1" thickBot="1">
      <c r="A153" s="247"/>
      <c r="B153" s="126" t="s">
        <v>964</v>
      </c>
      <c r="C153" s="285">
        <v>44101501</v>
      </c>
      <c r="D153" s="118" t="s">
        <v>382</v>
      </c>
      <c r="E153" s="105"/>
      <c r="F153" s="105"/>
      <c r="G153" s="181"/>
      <c r="H153" s="181"/>
      <c r="I153" s="89">
        <f t="shared" si="5"/>
        <v>0</v>
      </c>
      <c r="J153" s="267">
        <v>100000</v>
      </c>
      <c r="K153" s="91">
        <f t="shared" si="4"/>
        <v>0</v>
      </c>
      <c r="L153" s="112"/>
      <c r="M153" s="280"/>
      <c r="N153" s="247"/>
      <c r="R153" s="258"/>
      <c r="U153" s="261"/>
    </row>
    <row r="154" spans="1:21" s="147" customFormat="1" ht="68.25" customHeight="1">
      <c r="A154" s="146"/>
      <c r="B154" s="118" t="s">
        <v>1152</v>
      </c>
      <c r="C154" s="285">
        <v>44103103</v>
      </c>
      <c r="D154" s="118" t="s">
        <v>382</v>
      </c>
      <c r="E154" s="88"/>
      <c r="F154" s="88"/>
      <c r="G154" s="88"/>
      <c r="H154" s="88"/>
      <c r="I154" s="89">
        <f t="shared" si="5"/>
        <v>0</v>
      </c>
      <c r="J154" s="90">
        <v>7257</v>
      </c>
      <c r="K154" s="91">
        <f t="shared" si="4"/>
        <v>0</v>
      </c>
      <c r="L154" s="92"/>
      <c r="M154" s="93"/>
      <c r="N154" s="93"/>
      <c r="R154" s="148" t="s">
        <v>121</v>
      </c>
      <c r="U154" s="149"/>
    </row>
    <row r="155" spans="1:21" s="147" customFormat="1" ht="68.25" customHeight="1">
      <c r="A155" s="244"/>
      <c r="B155" s="118" t="s">
        <v>1196</v>
      </c>
      <c r="C155" s="285">
        <v>44103103</v>
      </c>
      <c r="D155" s="118" t="s">
        <v>382</v>
      </c>
      <c r="E155" s="224">
        <v>15</v>
      </c>
      <c r="F155" s="224"/>
      <c r="G155" s="224"/>
      <c r="H155" s="224"/>
      <c r="I155" s="89">
        <f t="shared" si="5"/>
        <v>15</v>
      </c>
      <c r="J155" s="305">
        <v>3800</v>
      </c>
      <c r="K155" s="91">
        <f t="shared" si="4"/>
        <v>57000</v>
      </c>
      <c r="L155" s="303"/>
      <c r="M155" s="241"/>
      <c r="N155" s="242"/>
      <c r="R155" s="148"/>
      <c r="U155" s="149"/>
    </row>
    <row r="156" spans="1:21" s="147" customFormat="1" ht="68.25" customHeight="1">
      <c r="A156" s="244"/>
      <c r="B156" s="118" t="s">
        <v>1197</v>
      </c>
      <c r="C156" s="285">
        <v>44103103</v>
      </c>
      <c r="D156" s="118" t="s">
        <v>382</v>
      </c>
      <c r="E156" s="224">
        <v>15</v>
      </c>
      <c r="F156" s="224"/>
      <c r="G156" s="224"/>
      <c r="H156" s="224"/>
      <c r="I156" s="89">
        <f t="shared" si="5"/>
        <v>15</v>
      </c>
      <c r="J156" s="305">
        <v>4900</v>
      </c>
      <c r="K156" s="91">
        <f t="shared" si="4"/>
        <v>73500</v>
      </c>
      <c r="L156" s="303"/>
      <c r="M156" s="241"/>
      <c r="N156" s="242"/>
      <c r="R156" s="148"/>
      <c r="U156" s="149"/>
    </row>
    <row r="157" spans="1:21" s="147" customFormat="1" ht="68.25" customHeight="1">
      <c r="A157" s="244"/>
      <c r="B157" s="118" t="s">
        <v>1198</v>
      </c>
      <c r="C157" s="285">
        <v>44103103</v>
      </c>
      <c r="D157" s="118" t="s">
        <v>382</v>
      </c>
      <c r="E157" s="224">
        <v>15</v>
      </c>
      <c r="F157" s="224"/>
      <c r="G157" s="224"/>
      <c r="H157" s="224"/>
      <c r="I157" s="89">
        <f t="shared" si="5"/>
        <v>15</v>
      </c>
      <c r="J157" s="305">
        <v>3800</v>
      </c>
      <c r="K157" s="91">
        <f t="shared" si="4"/>
        <v>57000</v>
      </c>
      <c r="L157" s="303"/>
      <c r="M157" s="241"/>
      <c r="N157" s="242"/>
      <c r="R157" s="148"/>
      <c r="U157" s="149"/>
    </row>
    <row r="158" spans="1:21" s="147" customFormat="1" ht="68.25" customHeight="1">
      <c r="A158" s="244"/>
      <c r="B158" s="118" t="s">
        <v>1199</v>
      </c>
      <c r="C158" s="285">
        <v>44103103</v>
      </c>
      <c r="D158" s="118" t="s">
        <v>382</v>
      </c>
      <c r="E158" s="224">
        <v>15</v>
      </c>
      <c r="F158" s="224"/>
      <c r="G158" s="224"/>
      <c r="H158" s="224"/>
      <c r="I158" s="89">
        <f t="shared" si="5"/>
        <v>15</v>
      </c>
      <c r="J158" s="305">
        <v>3800</v>
      </c>
      <c r="K158" s="91">
        <f t="shared" si="4"/>
        <v>57000</v>
      </c>
      <c r="L158" s="303"/>
      <c r="M158" s="241"/>
      <c r="N158" s="242"/>
      <c r="R158" s="148"/>
      <c r="U158" s="149"/>
    </row>
    <row r="159" spans="1:18" s="147" customFormat="1" ht="81.75" customHeight="1">
      <c r="A159" s="146"/>
      <c r="B159" s="118" t="s">
        <v>1152</v>
      </c>
      <c r="C159" s="285">
        <v>44103103</v>
      </c>
      <c r="D159" s="118" t="s">
        <v>382</v>
      </c>
      <c r="E159" s="88"/>
      <c r="F159" s="88"/>
      <c r="G159" s="88"/>
      <c r="H159" s="88"/>
      <c r="I159" s="89">
        <f t="shared" si="5"/>
        <v>0</v>
      </c>
      <c r="J159" s="90">
        <v>7257</v>
      </c>
      <c r="K159" s="91">
        <f t="shared" si="4"/>
        <v>0</v>
      </c>
      <c r="L159" s="92"/>
      <c r="M159" s="93"/>
      <c r="N159" s="93"/>
      <c r="R159" s="148" t="s">
        <v>122</v>
      </c>
    </row>
    <row r="160" spans="1:18" s="147" customFormat="1" ht="81.75" customHeight="1">
      <c r="A160" s="146"/>
      <c r="B160" s="118" t="s">
        <v>1152</v>
      </c>
      <c r="C160" s="285">
        <v>44103103</v>
      </c>
      <c r="D160" s="118" t="s">
        <v>382</v>
      </c>
      <c r="E160" s="88"/>
      <c r="F160" s="88"/>
      <c r="G160" s="88"/>
      <c r="H160" s="88"/>
      <c r="I160" s="89">
        <f t="shared" si="5"/>
        <v>0</v>
      </c>
      <c r="J160" s="90">
        <v>7257</v>
      </c>
      <c r="K160" s="91">
        <f t="shared" si="4"/>
        <v>0</v>
      </c>
      <c r="L160" s="92"/>
      <c r="M160" s="93"/>
      <c r="N160" s="93"/>
      <c r="R160" s="148" t="s">
        <v>123</v>
      </c>
    </row>
    <row r="161" spans="1:18" s="147" customFormat="1" ht="81.75" customHeight="1">
      <c r="A161" s="146"/>
      <c r="B161" s="118" t="s">
        <v>1153</v>
      </c>
      <c r="C161" s="285">
        <v>44103103</v>
      </c>
      <c r="D161" s="118" t="s">
        <v>382</v>
      </c>
      <c r="E161" s="88"/>
      <c r="F161" s="88"/>
      <c r="G161" s="88"/>
      <c r="H161" s="88"/>
      <c r="I161" s="89">
        <f t="shared" si="5"/>
        <v>0</v>
      </c>
      <c r="J161" s="90">
        <v>5386.7</v>
      </c>
      <c r="K161" s="91">
        <f t="shared" si="4"/>
        <v>0</v>
      </c>
      <c r="L161" s="92"/>
      <c r="M161" s="93"/>
      <c r="N161" s="93"/>
      <c r="R161" s="148"/>
    </row>
    <row r="162" spans="1:18" s="29" customFormat="1" ht="81.75" customHeight="1">
      <c r="A162" s="28"/>
      <c r="B162" s="118" t="s">
        <v>912</v>
      </c>
      <c r="C162" s="285">
        <v>44103103</v>
      </c>
      <c r="D162" s="118" t="s">
        <v>382</v>
      </c>
      <c r="E162" s="88"/>
      <c r="F162" s="88"/>
      <c r="G162" s="88"/>
      <c r="H162" s="88"/>
      <c r="I162" s="89">
        <f t="shared" si="5"/>
        <v>0</v>
      </c>
      <c r="J162" s="90">
        <v>1298</v>
      </c>
      <c r="K162" s="91">
        <f t="shared" si="4"/>
        <v>0</v>
      </c>
      <c r="L162" s="92"/>
      <c r="M162" s="93"/>
      <c r="N162" s="93"/>
      <c r="R162" s="30"/>
    </row>
    <row r="163" spans="1:18" s="29" customFormat="1" ht="81.75" customHeight="1">
      <c r="A163" s="28"/>
      <c r="B163" s="118" t="s">
        <v>913</v>
      </c>
      <c r="C163" s="285">
        <v>44103103</v>
      </c>
      <c r="D163" s="118" t="s">
        <v>382</v>
      </c>
      <c r="E163" s="88"/>
      <c r="F163" s="88"/>
      <c r="G163" s="88"/>
      <c r="H163" s="88"/>
      <c r="I163" s="89">
        <f t="shared" si="5"/>
        <v>0</v>
      </c>
      <c r="J163" s="90">
        <v>975</v>
      </c>
      <c r="K163" s="91">
        <f t="shared" si="4"/>
        <v>0</v>
      </c>
      <c r="L163" s="92"/>
      <c r="M163" s="93"/>
      <c r="N163" s="93"/>
      <c r="R163" s="30"/>
    </row>
    <row r="164" spans="1:18" s="29" customFormat="1" ht="81.75" customHeight="1">
      <c r="A164" s="28"/>
      <c r="B164" s="118" t="s">
        <v>914</v>
      </c>
      <c r="C164" s="285">
        <v>44103103</v>
      </c>
      <c r="D164" s="118" t="s">
        <v>382</v>
      </c>
      <c r="E164" s="88"/>
      <c r="F164" s="88"/>
      <c r="G164" s="88"/>
      <c r="H164" s="88"/>
      <c r="I164" s="89">
        <f t="shared" si="5"/>
        <v>0</v>
      </c>
      <c r="J164" s="90">
        <v>975</v>
      </c>
      <c r="K164" s="91">
        <f t="shared" si="4"/>
        <v>0</v>
      </c>
      <c r="L164" s="92"/>
      <c r="M164" s="93"/>
      <c r="N164" s="93"/>
      <c r="R164" s="30"/>
    </row>
    <row r="165" spans="1:18" s="38" customFormat="1" ht="81.75" customHeight="1">
      <c r="A165" s="28"/>
      <c r="B165" s="118" t="s">
        <v>915</v>
      </c>
      <c r="C165" s="285">
        <v>44103103</v>
      </c>
      <c r="D165" s="118" t="s">
        <v>382</v>
      </c>
      <c r="E165" s="88"/>
      <c r="F165" s="88"/>
      <c r="G165" s="88"/>
      <c r="H165" s="88"/>
      <c r="I165" s="89">
        <f t="shared" si="5"/>
        <v>0</v>
      </c>
      <c r="J165" s="90">
        <v>975</v>
      </c>
      <c r="K165" s="91">
        <f t="shared" si="4"/>
        <v>0</v>
      </c>
      <c r="L165" s="92"/>
      <c r="M165" s="93"/>
      <c r="N165" s="93"/>
      <c r="R165" s="39" t="s">
        <v>124</v>
      </c>
    </row>
    <row r="166" spans="1:18" s="38" customFormat="1" ht="81.75" customHeight="1">
      <c r="A166" s="37"/>
      <c r="B166" s="118" t="s">
        <v>726</v>
      </c>
      <c r="C166" s="285">
        <v>44103103</v>
      </c>
      <c r="D166" s="118" t="s">
        <v>382</v>
      </c>
      <c r="E166" s="88">
        <v>3</v>
      </c>
      <c r="F166" s="88"/>
      <c r="G166" s="88"/>
      <c r="H166" s="88"/>
      <c r="I166" s="89">
        <f t="shared" si="5"/>
        <v>3</v>
      </c>
      <c r="J166" s="90">
        <v>9500</v>
      </c>
      <c r="K166" s="91">
        <f t="shared" si="4"/>
        <v>28500</v>
      </c>
      <c r="L166" s="92"/>
      <c r="M166" s="93"/>
      <c r="N166" s="93"/>
      <c r="R166" s="39" t="s">
        <v>125</v>
      </c>
    </row>
    <row r="167" spans="1:18" s="38" customFormat="1" ht="64.5" customHeight="1">
      <c r="A167" s="37"/>
      <c r="B167" s="118" t="s">
        <v>727</v>
      </c>
      <c r="C167" s="285">
        <v>44103103</v>
      </c>
      <c r="D167" s="118" t="s">
        <v>382</v>
      </c>
      <c r="E167" s="88">
        <v>3</v>
      </c>
      <c r="F167" s="88"/>
      <c r="G167" s="88"/>
      <c r="H167" s="88"/>
      <c r="I167" s="89">
        <f t="shared" si="5"/>
        <v>3</v>
      </c>
      <c r="J167" s="90">
        <v>9500</v>
      </c>
      <c r="K167" s="91">
        <f t="shared" si="4"/>
        <v>28500</v>
      </c>
      <c r="L167" s="92"/>
      <c r="M167" s="93"/>
      <c r="N167" s="93"/>
      <c r="R167" s="39" t="s">
        <v>126</v>
      </c>
    </row>
    <row r="168" spans="1:18" s="38" customFormat="1" ht="63" customHeight="1">
      <c r="A168" s="37"/>
      <c r="B168" s="118" t="s">
        <v>729</v>
      </c>
      <c r="C168" s="285">
        <v>44103103</v>
      </c>
      <c r="D168" s="118" t="s">
        <v>382</v>
      </c>
      <c r="E168" s="88">
        <v>5</v>
      </c>
      <c r="F168" s="88"/>
      <c r="G168" s="88"/>
      <c r="H168" s="88"/>
      <c r="I168" s="89">
        <f t="shared" si="5"/>
        <v>5</v>
      </c>
      <c r="J168" s="90">
        <v>6700</v>
      </c>
      <c r="K168" s="91">
        <f t="shared" si="4"/>
        <v>33500</v>
      </c>
      <c r="L168" s="92"/>
      <c r="M168" s="93"/>
      <c r="N168" s="93"/>
      <c r="R168" s="39" t="s">
        <v>127</v>
      </c>
    </row>
    <row r="169" spans="1:18" s="29" customFormat="1" ht="63" customHeight="1">
      <c r="A169" s="37"/>
      <c r="B169" s="118" t="s">
        <v>728</v>
      </c>
      <c r="C169" s="285">
        <v>44103103</v>
      </c>
      <c r="D169" s="118" t="s">
        <v>382</v>
      </c>
      <c r="E169" s="88">
        <v>3</v>
      </c>
      <c r="F169" s="88"/>
      <c r="G169" s="88"/>
      <c r="H169" s="88"/>
      <c r="I169" s="89">
        <f t="shared" si="5"/>
        <v>3</v>
      </c>
      <c r="J169" s="90">
        <v>9500</v>
      </c>
      <c r="K169" s="91">
        <f t="shared" si="4"/>
        <v>28500</v>
      </c>
      <c r="L169" s="92"/>
      <c r="M169" s="93"/>
      <c r="N169" s="93"/>
      <c r="R169" s="30"/>
    </row>
    <row r="170" spans="1:18" s="29" customFormat="1" ht="83.25" customHeight="1">
      <c r="A170" s="37"/>
      <c r="B170" s="118" t="s">
        <v>1240</v>
      </c>
      <c r="C170" s="285">
        <v>44103103</v>
      </c>
      <c r="D170" s="118" t="s">
        <v>867</v>
      </c>
      <c r="E170" s="105">
        <v>2</v>
      </c>
      <c r="F170" s="105">
        <v>2</v>
      </c>
      <c r="G170" s="105">
        <v>2</v>
      </c>
      <c r="H170" s="105">
        <v>2</v>
      </c>
      <c r="I170" s="89">
        <f t="shared" si="5"/>
        <v>8</v>
      </c>
      <c r="J170" s="90">
        <v>8200</v>
      </c>
      <c r="K170" s="91">
        <f t="shared" si="4"/>
        <v>65600</v>
      </c>
      <c r="L170" s="112"/>
      <c r="M170" s="229"/>
      <c r="N170" s="27"/>
      <c r="R170" s="30"/>
    </row>
    <row r="171" spans="1:18" s="29" customFormat="1" ht="63" customHeight="1">
      <c r="A171" s="28"/>
      <c r="B171" s="118" t="s">
        <v>842</v>
      </c>
      <c r="C171" s="285">
        <v>44103103</v>
      </c>
      <c r="D171" s="118" t="s">
        <v>382</v>
      </c>
      <c r="E171" s="88"/>
      <c r="F171" s="88"/>
      <c r="G171" s="88"/>
      <c r="H171" s="88"/>
      <c r="I171" s="89">
        <f t="shared" si="5"/>
        <v>0</v>
      </c>
      <c r="J171" s="90">
        <v>7594</v>
      </c>
      <c r="K171" s="91">
        <f t="shared" si="4"/>
        <v>0</v>
      </c>
      <c r="L171" s="92"/>
      <c r="M171" s="93"/>
      <c r="N171" s="93"/>
      <c r="R171" s="30"/>
    </row>
    <row r="172" spans="1:18" s="29" customFormat="1" ht="63" customHeight="1">
      <c r="A172" s="28"/>
      <c r="B172" s="118" t="s">
        <v>1032</v>
      </c>
      <c r="C172" s="285">
        <v>44103103</v>
      </c>
      <c r="D172" s="118" t="s">
        <v>382</v>
      </c>
      <c r="E172" s="88">
        <v>3</v>
      </c>
      <c r="F172" s="88"/>
      <c r="G172" s="88">
        <v>2</v>
      </c>
      <c r="H172" s="88"/>
      <c r="I172" s="89">
        <f t="shared" si="5"/>
        <v>5</v>
      </c>
      <c r="J172" s="90">
        <v>150</v>
      </c>
      <c r="K172" s="91">
        <f t="shared" si="4"/>
        <v>750</v>
      </c>
      <c r="L172" s="92"/>
      <c r="M172" s="93"/>
      <c r="N172" s="93"/>
      <c r="R172" s="30"/>
    </row>
    <row r="173" spans="1:18" s="29" customFormat="1" ht="48" customHeight="1">
      <c r="A173" s="28"/>
      <c r="B173" s="118" t="s">
        <v>918</v>
      </c>
      <c r="C173" s="285">
        <v>44103103</v>
      </c>
      <c r="D173" s="118" t="s">
        <v>382</v>
      </c>
      <c r="E173" s="88"/>
      <c r="F173" s="88"/>
      <c r="G173" s="88"/>
      <c r="H173" s="88"/>
      <c r="I173" s="89">
        <f t="shared" si="5"/>
        <v>0</v>
      </c>
      <c r="J173" s="90"/>
      <c r="K173" s="91">
        <f t="shared" si="4"/>
        <v>0</v>
      </c>
      <c r="L173" s="92"/>
      <c r="M173" s="93"/>
      <c r="N173" s="93"/>
      <c r="R173" s="30" t="s">
        <v>128</v>
      </c>
    </row>
    <row r="174" spans="1:18" s="29" customFormat="1" ht="48" customHeight="1">
      <c r="A174" s="28"/>
      <c r="B174" s="118" t="s">
        <v>516</v>
      </c>
      <c r="C174" s="285">
        <v>44103103</v>
      </c>
      <c r="D174" s="118" t="s">
        <v>382</v>
      </c>
      <c r="E174" s="88"/>
      <c r="F174" s="88"/>
      <c r="G174" s="88"/>
      <c r="H174" s="88"/>
      <c r="I174" s="89">
        <f t="shared" si="5"/>
        <v>0</v>
      </c>
      <c r="J174" s="90"/>
      <c r="K174" s="91">
        <f t="shared" si="4"/>
        <v>0</v>
      </c>
      <c r="L174" s="92"/>
      <c r="M174" s="93"/>
      <c r="N174" s="93"/>
      <c r="R174" s="30" t="s">
        <v>129</v>
      </c>
    </row>
    <row r="175" spans="1:18" s="257" customFormat="1" ht="48" customHeight="1">
      <c r="A175" s="247"/>
      <c r="B175" s="118" t="s">
        <v>730</v>
      </c>
      <c r="C175" s="285">
        <v>44103103</v>
      </c>
      <c r="D175" s="118" t="s">
        <v>382</v>
      </c>
      <c r="E175" s="88">
        <v>1</v>
      </c>
      <c r="F175" s="88"/>
      <c r="G175" s="88"/>
      <c r="H175" s="88"/>
      <c r="I175" s="89">
        <v>1</v>
      </c>
      <c r="J175" s="90">
        <v>4800</v>
      </c>
      <c r="K175" s="91">
        <f t="shared" si="4"/>
        <v>4800</v>
      </c>
      <c r="L175" s="92"/>
      <c r="M175" s="255"/>
      <c r="N175" s="255"/>
      <c r="R175" s="258"/>
    </row>
    <row r="176" spans="1:18" s="29" customFormat="1" ht="48" customHeight="1">
      <c r="A176" s="28"/>
      <c r="B176" s="118" t="s">
        <v>899</v>
      </c>
      <c r="C176" s="285">
        <v>44103103</v>
      </c>
      <c r="D176" s="118"/>
      <c r="E176" s="88"/>
      <c r="F176" s="88"/>
      <c r="G176" s="88"/>
      <c r="H176" s="88"/>
      <c r="I176" s="89">
        <f t="shared" si="5"/>
        <v>0</v>
      </c>
      <c r="J176" s="90"/>
      <c r="K176" s="91">
        <f t="shared" si="4"/>
        <v>0</v>
      </c>
      <c r="L176" s="92"/>
      <c r="M176" s="93"/>
      <c r="N176" s="93"/>
      <c r="R176" s="30" t="s">
        <v>130</v>
      </c>
    </row>
    <row r="177" spans="1:18" s="257" customFormat="1" ht="48" customHeight="1">
      <c r="A177" s="247"/>
      <c r="B177" s="259" t="s">
        <v>517</v>
      </c>
      <c r="C177" s="415">
        <v>55121807</v>
      </c>
      <c r="D177" s="259" t="s">
        <v>382</v>
      </c>
      <c r="E177" s="250"/>
      <c r="F177" s="250"/>
      <c r="G177" s="250"/>
      <c r="H177" s="250"/>
      <c r="I177" s="416">
        <f t="shared" si="5"/>
        <v>0</v>
      </c>
      <c r="J177" s="260">
        <v>118</v>
      </c>
      <c r="K177" s="253">
        <f t="shared" si="4"/>
        <v>0</v>
      </c>
      <c r="L177" s="254"/>
      <c r="M177" s="255"/>
      <c r="N177" s="255"/>
      <c r="R177" s="258" t="s">
        <v>132</v>
      </c>
    </row>
    <row r="178" spans="1:18" s="29" customFormat="1" ht="48" customHeight="1">
      <c r="A178" s="28"/>
      <c r="B178" s="118" t="s">
        <v>519</v>
      </c>
      <c r="C178" s="285">
        <v>44121510</v>
      </c>
      <c r="D178" s="118" t="s">
        <v>382</v>
      </c>
      <c r="E178" s="88">
        <v>1</v>
      </c>
      <c r="F178" s="88"/>
      <c r="G178" s="88"/>
      <c r="H178" s="88"/>
      <c r="I178" s="89">
        <f t="shared" si="5"/>
        <v>1</v>
      </c>
      <c r="J178" s="90">
        <v>1730</v>
      </c>
      <c r="K178" s="91">
        <f t="shared" si="4"/>
        <v>1730</v>
      </c>
      <c r="L178" s="92"/>
      <c r="M178" s="93"/>
      <c r="N178" s="93"/>
      <c r="R178" s="30" t="s">
        <v>133</v>
      </c>
    </row>
    <row r="179" spans="1:18" s="34" customFormat="1" ht="48" customHeight="1" thickBot="1">
      <c r="A179" s="33"/>
      <c r="B179" s="196" t="s">
        <v>520</v>
      </c>
      <c r="C179" s="357">
        <v>44103601</v>
      </c>
      <c r="D179" s="196" t="s">
        <v>382</v>
      </c>
      <c r="E179" s="198"/>
      <c r="F179" s="198"/>
      <c r="G179" s="198"/>
      <c r="H179" s="198"/>
      <c r="I179" s="199"/>
      <c r="J179" s="200">
        <v>27730</v>
      </c>
      <c r="K179" s="438">
        <f t="shared" si="4"/>
        <v>0</v>
      </c>
      <c r="L179" s="202"/>
      <c r="M179" s="203"/>
      <c r="N179" s="203"/>
      <c r="R179" s="35" t="s">
        <v>134</v>
      </c>
    </row>
    <row r="180" spans="1:18" s="150" customFormat="1" ht="48" customHeight="1" thickBot="1">
      <c r="A180" s="64"/>
      <c r="B180" s="153" t="s">
        <v>731</v>
      </c>
      <c r="C180" s="285">
        <v>44103103</v>
      </c>
      <c r="D180" s="122" t="s">
        <v>382</v>
      </c>
      <c r="E180" s="171"/>
      <c r="F180" s="171"/>
      <c r="G180" s="171"/>
      <c r="H180" s="171"/>
      <c r="I180" s="89">
        <f t="shared" si="5"/>
        <v>0</v>
      </c>
      <c r="J180" s="172">
        <v>6839</v>
      </c>
      <c r="K180" s="91">
        <f t="shared" si="4"/>
        <v>0</v>
      </c>
      <c r="L180" s="92"/>
      <c r="M180" s="93"/>
      <c r="N180" s="93"/>
      <c r="R180" s="151" t="s">
        <v>135</v>
      </c>
    </row>
    <row r="181" spans="1:18" s="150" customFormat="1" ht="48" customHeight="1" thickBot="1">
      <c r="A181" s="64"/>
      <c r="B181" s="123" t="s">
        <v>732</v>
      </c>
      <c r="C181" s="285">
        <v>44103103</v>
      </c>
      <c r="D181" s="122" t="s">
        <v>382</v>
      </c>
      <c r="E181" s="171"/>
      <c r="F181" s="171"/>
      <c r="G181" s="171"/>
      <c r="H181" s="171"/>
      <c r="I181" s="89">
        <f t="shared" si="5"/>
        <v>0</v>
      </c>
      <c r="J181" s="172">
        <v>9661.88</v>
      </c>
      <c r="K181" s="91">
        <f t="shared" si="4"/>
        <v>0</v>
      </c>
      <c r="L181" s="92"/>
      <c r="M181" s="93"/>
      <c r="N181" s="93"/>
      <c r="R181" s="151" t="s">
        <v>136</v>
      </c>
    </row>
    <row r="182" spans="1:18" s="150" customFormat="1" ht="48" customHeight="1" thickBot="1">
      <c r="A182" s="64"/>
      <c r="B182" s="123" t="s">
        <v>733</v>
      </c>
      <c r="C182" s="285">
        <v>44103103</v>
      </c>
      <c r="D182" s="122" t="s">
        <v>382</v>
      </c>
      <c r="E182" s="171"/>
      <c r="F182" s="171"/>
      <c r="G182" s="171"/>
      <c r="H182" s="171"/>
      <c r="I182" s="89">
        <f t="shared" si="5"/>
        <v>0</v>
      </c>
      <c r="J182" s="172">
        <v>9661.88</v>
      </c>
      <c r="K182" s="91">
        <f t="shared" si="4"/>
        <v>0</v>
      </c>
      <c r="L182" s="92"/>
      <c r="M182" s="93"/>
      <c r="N182" s="93"/>
      <c r="R182" s="151" t="s">
        <v>137</v>
      </c>
    </row>
    <row r="183" spans="1:18" s="150" customFormat="1" ht="48" customHeight="1" thickBot="1">
      <c r="A183" s="64"/>
      <c r="B183" s="154" t="s">
        <v>734</v>
      </c>
      <c r="C183" s="285">
        <v>44103103</v>
      </c>
      <c r="D183" s="122" t="s">
        <v>382</v>
      </c>
      <c r="E183" s="171"/>
      <c r="F183" s="171"/>
      <c r="G183" s="171"/>
      <c r="H183" s="171"/>
      <c r="I183" s="89">
        <f t="shared" si="5"/>
        <v>0</v>
      </c>
      <c r="J183" s="172">
        <v>9661.88</v>
      </c>
      <c r="K183" s="91">
        <f t="shared" si="4"/>
        <v>0</v>
      </c>
      <c r="L183" s="92"/>
      <c r="M183" s="93"/>
      <c r="N183" s="93"/>
      <c r="R183" s="151"/>
    </row>
    <row r="184" spans="1:18" s="150" customFormat="1" ht="48" customHeight="1" thickBot="1">
      <c r="A184" s="64"/>
      <c r="B184" s="153" t="s">
        <v>925</v>
      </c>
      <c r="C184" s="285">
        <v>44103103</v>
      </c>
      <c r="D184" s="122" t="s">
        <v>382</v>
      </c>
      <c r="E184" s="171"/>
      <c r="F184" s="171"/>
      <c r="G184" s="171"/>
      <c r="H184" s="171"/>
      <c r="I184" s="89">
        <f t="shared" si="5"/>
        <v>0</v>
      </c>
      <c r="J184" s="172">
        <v>6839</v>
      </c>
      <c r="K184" s="91">
        <f t="shared" si="4"/>
        <v>0</v>
      </c>
      <c r="L184" s="92"/>
      <c r="M184" s="93"/>
      <c r="N184" s="93"/>
      <c r="R184" s="151"/>
    </row>
    <row r="185" spans="1:18" s="150" customFormat="1" ht="48" customHeight="1" thickBot="1">
      <c r="A185" s="64"/>
      <c r="B185" s="123" t="s">
        <v>926</v>
      </c>
      <c r="C185" s="285">
        <v>44103103</v>
      </c>
      <c r="D185" s="122" t="s">
        <v>382</v>
      </c>
      <c r="E185" s="88"/>
      <c r="F185" s="88"/>
      <c r="G185" s="88"/>
      <c r="H185" s="88"/>
      <c r="I185" s="89">
        <f t="shared" si="5"/>
        <v>0</v>
      </c>
      <c r="J185" s="90">
        <v>9661.88</v>
      </c>
      <c r="K185" s="91">
        <f t="shared" si="4"/>
        <v>0</v>
      </c>
      <c r="L185" s="92"/>
      <c r="M185" s="93"/>
      <c r="N185" s="93"/>
      <c r="R185" s="151"/>
    </row>
    <row r="186" spans="1:18" s="150" customFormat="1" ht="48" customHeight="1" thickBot="1">
      <c r="A186" s="64"/>
      <c r="B186" s="123" t="s">
        <v>927</v>
      </c>
      <c r="C186" s="285">
        <v>44103103</v>
      </c>
      <c r="D186" s="122" t="s">
        <v>382</v>
      </c>
      <c r="E186" s="88"/>
      <c r="F186" s="88"/>
      <c r="G186" s="88"/>
      <c r="H186" s="88"/>
      <c r="I186" s="89">
        <f t="shared" si="5"/>
        <v>0</v>
      </c>
      <c r="J186" s="90">
        <v>9661.88</v>
      </c>
      <c r="K186" s="91">
        <f t="shared" si="4"/>
        <v>0</v>
      </c>
      <c r="L186" s="92"/>
      <c r="M186" s="93"/>
      <c r="N186" s="93"/>
      <c r="R186" s="151"/>
    </row>
    <row r="187" spans="1:18" s="150" customFormat="1" ht="48" customHeight="1">
      <c r="A187" s="64"/>
      <c r="B187" s="154" t="s">
        <v>928</v>
      </c>
      <c r="C187" s="285">
        <v>44103103</v>
      </c>
      <c r="D187" s="122" t="s">
        <v>382</v>
      </c>
      <c r="E187" s="88"/>
      <c r="F187" s="88"/>
      <c r="G187" s="88"/>
      <c r="H187" s="88"/>
      <c r="I187" s="89">
        <f t="shared" si="5"/>
        <v>0</v>
      </c>
      <c r="J187" s="90">
        <v>9661.88</v>
      </c>
      <c r="K187" s="91">
        <f t="shared" si="4"/>
        <v>0</v>
      </c>
      <c r="L187" s="92"/>
      <c r="M187" s="93"/>
      <c r="N187" s="93"/>
      <c r="R187" s="151"/>
    </row>
    <row r="188" spans="1:18" s="54" customFormat="1" ht="48" customHeight="1">
      <c r="A188" s="28"/>
      <c r="B188" s="124" t="s">
        <v>1140</v>
      </c>
      <c r="C188" s="285">
        <v>44103103</v>
      </c>
      <c r="D188" s="122" t="s">
        <v>867</v>
      </c>
      <c r="E188" s="88"/>
      <c r="F188" s="88"/>
      <c r="G188" s="88"/>
      <c r="H188" s="88"/>
      <c r="I188" s="89">
        <f t="shared" si="5"/>
        <v>0</v>
      </c>
      <c r="J188" s="90">
        <v>2420</v>
      </c>
      <c r="K188" s="91">
        <f t="shared" si="4"/>
        <v>0</v>
      </c>
      <c r="L188" s="92"/>
      <c r="M188" s="93"/>
      <c r="N188" s="93"/>
      <c r="R188" s="55"/>
    </row>
    <row r="189" spans="1:18" s="34" customFormat="1" ht="74.25" customHeight="1">
      <c r="A189" s="33"/>
      <c r="B189" s="124" t="s">
        <v>1165</v>
      </c>
      <c r="C189" s="285">
        <v>81112003</v>
      </c>
      <c r="D189" s="122" t="s">
        <v>867</v>
      </c>
      <c r="E189" s="88"/>
      <c r="F189" s="88"/>
      <c r="G189" s="88"/>
      <c r="H189" s="88"/>
      <c r="I189" s="89">
        <f t="shared" si="5"/>
        <v>0</v>
      </c>
      <c r="J189" s="90">
        <v>466537</v>
      </c>
      <c r="K189" s="91">
        <f t="shared" si="4"/>
        <v>0</v>
      </c>
      <c r="L189" s="112"/>
      <c r="M189" s="112"/>
      <c r="N189" s="113"/>
      <c r="R189" s="35"/>
    </row>
    <row r="190" spans="1:18" s="257" customFormat="1" ht="74.25" customHeight="1">
      <c r="A190" s="247"/>
      <c r="B190" s="417" t="s">
        <v>1547</v>
      </c>
      <c r="C190" s="415">
        <v>43212105</v>
      </c>
      <c r="D190" s="418" t="s">
        <v>867</v>
      </c>
      <c r="E190" s="419"/>
      <c r="F190" s="419"/>
      <c r="G190" s="419"/>
      <c r="H190" s="419"/>
      <c r="I190" s="416">
        <f t="shared" si="5"/>
        <v>0</v>
      </c>
      <c r="J190" s="260">
        <v>31772.33</v>
      </c>
      <c r="K190" s="253">
        <f t="shared" si="4"/>
        <v>0</v>
      </c>
      <c r="L190" s="280"/>
      <c r="M190" s="280"/>
      <c r="N190" s="247"/>
      <c r="R190" s="258"/>
    </row>
    <row r="191" spans="1:18" s="257" customFormat="1" ht="27">
      <c r="A191" s="247"/>
      <c r="B191" s="417" t="s">
        <v>1548</v>
      </c>
      <c r="C191" s="420">
        <v>44103103</v>
      </c>
      <c r="D191" s="421" t="s">
        <v>867</v>
      </c>
      <c r="E191" s="419"/>
      <c r="F191" s="419"/>
      <c r="G191" s="419"/>
      <c r="H191" s="419"/>
      <c r="I191" s="416">
        <f t="shared" si="5"/>
        <v>0</v>
      </c>
      <c r="J191" s="422">
        <v>3700</v>
      </c>
      <c r="K191" s="253">
        <f t="shared" si="4"/>
        <v>0</v>
      </c>
      <c r="L191" s="280"/>
      <c r="M191" s="280"/>
      <c r="N191" s="247"/>
      <c r="R191" s="258"/>
    </row>
    <row r="192" spans="1:18" s="34" customFormat="1" ht="48" customHeight="1">
      <c r="A192" s="33"/>
      <c r="B192" s="246" t="s">
        <v>942</v>
      </c>
      <c r="C192" s="285">
        <v>56101530</v>
      </c>
      <c r="D192" s="122" t="s">
        <v>867</v>
      </c>
      <c r="E192" s="88"/>
      <c r="F192" s="88"/>
      <c r="G192" s="88"/>
      <c r="H192" s="88"/>
      <c r="I192" s="89">
        <f t="shared" si="5"/>
        <v>0</v>
      </c>
      <c r="J192" s="90">
        <v>20000</v>
      </c>
      <c r="K192" s="91">
        <f t="shared" si="4"/>
        <v>0</v>
      </c>
      <c r="L192" s="92"/>
      <c r="M192" s="93"/>
      <c r="N192" s="93"/>
      <c r="R192" s="35" t="s">
        <v>141</v>
      </c>
    </row>
    <row r="193" spans="1:18" ht="48" customHeight="1">
      <c r="A193" s="28" t="s">
        <v>58</v>
      </c>
      <c r="B193" s="118" t="s">
        <v>521</v>
      </c>
      <c r="C193" s="285">
        <v>15121501</v>
      </c>
      <c r="D193" s="118" t="s">
        <v>522</v>
      </c>
      <c r="E193" s="88">
        <v>1</v>
      </c>
      <c r="F193" s="88"/>
      <c r="G193" s="88">
        <v>1</v>
      </c>
      <c r="H193" s="88"/>
      <c r="I193" s="89">
        <f t="shared" si="5"/>
        <v>2</v>
      </c>
      <c r="J193" s="90">
        <v>500</v>
      </c>
      <c r="K193" s="91">
        <f t="shared" si="4"/>
        <v>1000</v>
      </c>
      <c r="L193" s="92"/>
      <c r="M193" s="93"/>
      <c r="N193" s="93"/>
      <c r="R193" s="5"/>
    </row>
    <row r="194" spans="1:18" s="29" customFormat="1" ht="48" customHeight="1">
      <c r="A194" s="7"/>
      <c r="B194" s="118" t="s">
        <v>1047</v>
      </c>
      <c r="C194" s="285"/>
      <c r="D194" s="119" t="s">
        <v>522</v>
      </c>
      <c r="E194" s="88"/>
      <c r="F194" s="88"/>
      <c r="G194" s="88"/>
      <c r="H194" s="88"/>
      <c r="I194" s="89">
        <f t="shared" si="5"/>
        <v>0</v>
      </c>
      <c r="J194" s="90">
        <v>550</v>
      </c>
      <c r="K194" s="91">
        <f t="shared" si="4"/>
        <v>0</v>
      </c>
      <c r="L194" s="92"/>
      <c r="M194" s="93"/>
      <c r="N194" s="93"/>
      <c r="R194" s="30"/>
    </row>
    <row r="195" spans="1:18" ht="48" customHeight="1">
      <c r="A195" s="28"/>
      <c r="B195" s="118" t="s">
        <v>1028</v>
      </c>
      <c r="C195" s="285"/>
      <c r="D195" s="118"/>
      <c r="E195" s="88">
        <v>1</v>
      </c>
      <c r="F195" s="88"/>
      <c r="G195" s="88">
        <v>2</v>
      </c>
      <c r="H195" s="88"/>
      <c r="I195" s="89">
        <f t="shared" si="5"/>
        <v>3</v>
      </c>
      <c r="J195" s="90">
        <v>450</v>
      </c>
      <c r="K195" s="91">
        <f t="shared" si="4"/>
        <v>1350</v>
      </c>
      <c r="L195" s="92"/>
      <c r="M195" s="93"/>
      <c r="N195" s="93"/>
      <c r="R195" s="5" t="s">
        <v>145</v>
      </c>
    </row>
    <row r="196" spans="1:18" s="34" customFormat="1" ht="48" customHeight="1">
      <c r="A196" s="33"/>
      <c r="B196" s="118" t="s">
        <v>1048</v>
      </c>
      <c r="C196" s="285"/>
      <c r="D196" s="119" t="s">
        <v>525</v>
      </c>
      <c r="E196" s="88"/>
      <c r="F196" s="88"/>
      <c r="G196" s="88"/>
      <c r="H196" s="88"/>
      <c r="I196" s="89">
        <f t="shared" si="5"/>
        <v>0</v>
      </c>
      <c r="J196" s="90">
        <v>150000</v>
      </c>
      <c r="K196" s="91">
        <f t="shared" si="4"/>
        <v>0</v>
      </c>
      <c r="L196" s="92"/>
      <c r="M196" s="93"/>
      <c r="N196" s="93"/>
      <c r="R196" s="35" t="s">
        <v>142</v>
      </c>
    </row>
    <row r="197" spans="1:18" s="34" customFormat="1" ht="48" customHeight="1">
      <c r="A197" s="33"/>
      <c r="B197" s="196" t="s">
        <v>523</v>
      </c>
      <c r="C197" s="357">
        <v>15101506</v>
      </c>
      <c r="D197" s="196" t="s">
        <v>524</v>
      </c>
      <c r="E197" s="198">
        <v>3</v>
      </c>
      <c r="F197" s="198">
        <v>3</v>
      </c>
      <c r="G197" s="198">
        <v>3</v>
      </c>
      <c r="H197" s="198">
        <v>3</v>
      </c>
      <c r="I197" s="199">
        <f t="shared" si="5"/>
        <v>12</v>
      </c>
      <c r="J197" s="200">
        <v>280000</v>
      </c>
      <c r="K197" s="201">
        <f t="shared" si="4"/>
        <v>3360000</v>
      </c>
      <c r="L197" s="202"/>
      <c r="M197" s="203"/>
      <c r="N197" s="203"/>
      <c r="R197" s="35" t="s">
        <v>143</v>
      </c>
    </row>
    <row r="198" spans="1:18" s="29" customFormat="1" ht="59.25" customHeight="1">
      <c r="A198" s="42"/>
      <c r="B198" s="118" t="s">
        <v>830</v>
      </c>
      <c r="C198" s="285"/>
      <c r="D198" s="118" t="s">
        <v>762</v>
      </c>
      <c r="E198" s="88">
        <v>700</v>
      </c>
      <c r="F198" s="88"/>
      <c r="G198" s="88"/>
      <c r="H198" s="88"/>
      <c r="I198" s="89">
        <f t="shared" si="5"/>
        <v>700</v>
      </c>
      <c r="J198" s="90">
        <v>200</v>
      </c>
      <c r="K198" s="91">
        <f t="shared" si="4"/>
        <v>140000</v>
      </c>
      <c r="L198" s="92"/>
      <c r="M198" s="93"/>
      <c r="N198" s="93"/>
      <c r="R198" s="30" t="s">
        <v>144</v>
      </c>
    </row>
    <row r="199" spans="1:18" s="34" customFormat="1" ht="48" customHeight="1">
      <c r="A199" s="28" t="s">
        <v>331</v>
      </c>
      <c r="B199" s="118" t="s">
        <v>916</v>
      </c>
      <c r="C199" s="285"/>
      <c r="D199" s="118" t="s">
        <v>525</v>
      </c>
      <c r="E199" s="88"/>
      <c r="F199" s="88"/>
      <c r="G199" s="88"/>
      <c r="H199" s="88"/>
      <c r="I199" s="89">
        <f t="shared" si="5"/>
        <v>0</v>
      </c>
      <c r="J199" s="90">
        <v>150000</v>
      </c>
      <c r="K199" s="91">
        <f t="shared" si="4"/>
        <v>0</v>
      </c>
      <c r="L199" s="92"/>
      <c r="M199" s="93"/>
      <c r="N199" s="93"/>
      <c r="R199" s="35" t="s">
        <v>145</v>
      </c>
    </row>
    <row r="200" spans="1:18" s="29" customFormat="1" ht="48" customHeight="1">
      <c r="A200" s="33"/>
      <c r="B200" s="118" t="s">
        <v>526</v>
      </c>
      <c r="C200" s="285"/>
      <c r="D200" s="118" t="s">
        <v>525</v>
      </c>
      <c r="E200" s="88"/>
      <c r="F200" s="88"/>
      <c r="G200" s="88"/>
      <c r="H200" s="88"/>
      <c r="I200" s="89">
        <f t="shared" si="5"/>
        <v>0</v>
      </c>
      <c r="J200" s="90">
        <v>18000</v>
      </c>
      <c r="K200" s="91">
        <f t="shared" si="4"/>
        <v>0</v>
      </c>
      <c r="L200" s="92"/>
      <c r="M200" s="93"/>
      <c r="N200" s="93"/>
      <c r="R200" s="30"/>
    </row>
    <row r="201" spans="1:18" s="29" customFormat="1" ht="48" customHeight="1">
      <c r="A201" s="28" t="s">
        <v>863</v>
      </c>
      <c r="B201" s="118" t="s">
        <v>533</v>
      </c>
      <c r="C201" s="285"/>
      <c r="D201" s="118" t="s">
        <v>525</v>
      </c>
      <c r="E201" s="88"/>
      <c r="F201" s="88"/>
      <c r="G201" s="88"/>
      <c r="H201" s="88"/>
      <c r="I201" s="89">
        <f t="shared" si="5"/>
        <v>0</v>
      </c>
      <c r="J201" s="90">
        <v>13000</v>
      </c>
      <c r="K201" s="91">
        <f t="shared" si="4"/>
        <v>0</v>
      </c>
      <c r="L201" s="92"/>
      <c r="M201" s="93"/>
      <c r="N201" s="93"/>
      <c r="R201" s="30"/>
    </row>
    <row r="202" spans="1:18" s="29" customFormat="1" ht="48" customHeight="1">
      <c r="A202" s="28"/>
      <c r="B202" s="118" t="s">
        <v>943</v>
      </c>
      <c r="C202" s="285"/>
      <c r="D202" s="118" t="s">
        <v>525</v>
      </c>
      <c r="E202" s="88"/>
      <c r="F202" s="88"/>
      <c r="G202" s="88"/>
      <c r="H202" s="88"/>
      <c r="I202" s="89">
        <f t="shared" si="5"/>
        <v>0</v>
      </c>
      <c r="J202" s="90">
        <v>120000</v>
      </c>
      <c r="K202" s="91">
        <f>I202*J202</f>
        <v>0</v>
      </c>
      <c r="L202" s="92"/>
      <c r="M202" s="93"/>
      <c r="N202" s="93"/>
      <c r="R202" s="30"/>
    </row>
    <row r="203" spans="1:18" s="29" customFormat="1" ht="48" customHeight="1">
      <c r="A203" s="28"/>
      <c r="B203" s="118" t="s">
        <v>944</v>
      </c>
      <c r="C203" s="285"/>
      <c r="D203" s="118" t="s">
        <v>525</v>
      </c>
      <c r="E203" s="88"/>
      <c r="F203" s="88"/>
      <c r="G203" s="88"/>
      <c r="H203" s="88"/>
      <c r="I203" s="89">
        <f t="shared" si="5"/>
        <v>0</v>
      </c>
      <c r="J203" s="90"/>
      <c r="K203" s="91">
        <f>I203*J203</f>
        <v>0</v>
      </c>
      <c r="L203" s="92"/>
      <c r="M203" s="93"/>
      <c r="N203" s="93"/>
      <c r="R203" s="30"/>
    </row>
    <row r="204" spans="1:18" s="29" customFormat="1" ht="48" customHeight="1">
      <c r="A204" s="28"/>
      <c r="B204" s="118" t="s">
        <v>532</v>
      </c>
      <c r="C204" s="285"/>
      <c r="D204" s="118" t="s">
        <v>382</v>
      </c>
      <c r="E204" s="88"/>
      <c r="F204" s="88"/>
      <c r="G204" s="88"/>
      <c r="H204" s="88"/>
      <c r="I204" s="89">
        <f t="shared" si="5"/>
        <v>0</v>
      </c>
      <c r="J204" s="90">
        <v>3500</v>
      </c>
      <c r="K204" s="91">
        <f t="shared" si="4"/>
        <v>0</v>
      </c>
      <c r="L204" s="92"/>
      <c r="M204" s="93"/>
      <c r="N204" s="93"/>
      <c r="R204" s="30"/>
    </row>
    <row r="205" spans="1:18" s="67" customFormat="1" ht="48" customHeight="1">
      <c r="A205" s="69"/>
      <c r="B205" s="118" t="s">
        <v>1147</v>
      </c>
      <c r="C205" s="285"/>
      <c r="D205" s="118" t="s">
        <v>867</v>
      </c>
      <c r="E205" s="88"/>
      <c r="F205" s="88"/>
      <c r="G205" s="88"/>
      <c r="H205" s="88"/>
      <c r="I205" s="89">
        <f t="shared" si="5"/>
        <v>0</v>
      </c>
      <c r="J205" s="90">
        <v>30000</v>
      </c>
      <c r="K205" s="91">
        <f aca="true" t="shared" si="6" ref="K205:K273">I205*J205</f>
        <v>0</v>
      </c>
      <c r="L205" s="92"/>
      <c r="M205" s="93"/>
      <c r="N205" s="93"/>
      <c r="R205" s="68"/>
    </row>
    <row r="206" spans="1:18" s="34" customFormat="1" ht="48" customHeight="1">
      <c r="A206" s="75"/>
      <c r="B206" s="196" t="s">
        <v>1200</v>
      </c>
      <c r="C206" s="357">
        <v>30171514</v>
      </c>
      <c r="D206" s="196" t="s">
        <v>867</v>
      </c>
      <c r="E206" s="198">
        <v>2</v>
      </c>
      <c r="F206" s="198"/>
      <c r="G206" s="198"/>
      <c r="H206" s="198"/>
      <c r="I206" s="199">
        <f t="shared" si="5"/>
        <v>2</v>
      </c>
      <c r="J206" s="200">
        <v>40400</v>
      </c>
      <c r="K206" s="201">
        <f t="shared" si="6"/>
        <v>80800</v>
      </c>
      <c r="L206" s="435"/>
      <c r="M206" s="435"/>
      <c r="N206" s="75"/>
      <c r="R206" s="35"/>
    </row>
    <row r="207" spans="1:18" s="257" customFormat="1" ht="48" customHeight="1">
      <c r="A207" s="247"/>
      <c r="B207" s="259" t="s">
        <v>534</v>
      </c>
      <c r="C207" s="415" t="s">
        <v>1597</v>
      </c>
      <c r="D207" s="259" t="s">
        <v>382</v>
      </c>
      <c r="E207" s="250"/>
      <c r="F207" s="250"/>
      <c r="G207" s="250"/>
      <c r="H207" s="250"/>
      <c r="I207" s="416">
        <f t="shared" si="5"/>
        <v>0</v>
      </c>
      <c r="J207" s="260">
        <v>7886</v>
      </c>
      <c r="K207" s="253">
        <f t="shared" si="6"/>
        <v>0</v>
      </c>
      <c r="L207" s="254"/>
      <c r="M207" s="255"/>
      <c r="N207" s="255"/>
      <c r="R207" s="258"/>
    </row>
    <row r="208" spans="1:18" s="29" customFormat="1" ht="48" customHeight="1">
      <c r="A208" s="28"/>
      <c r="B208" s="118" t="s">
        <v>946</v>
      </c>
      <c r="C208" s="285">
        <v>43212002</v>
      </c>
      <c r="D208" s="118" t="s">
        <v>867</v>
      </c>
      <c r="E208" s="88"/>
      <c r="F208" s="88"/>
      <c r="G208" s="88"/>
      <c r="H208" s="88"/>
      <c r="I208" s="89"/>
      <c r="J208" s="90">
        <v>15000</v>
      </c>
      <c r="K208" s="438">
        <f t="shared" si="6"/>
        <v>0</v>
      </c>
      <c r="L208" s="92"/>
      <c r="M208" s="93"/>
      <c r="N208" s="93"/>
      <c r="R208" s="30"/>
    </row>
    <row r="209" spans="1:18" s="507" customFormat="1" ht="48" customHeight="1">
      <c r="A209" s="345"/>
      <c r="B209" s="510" t="s">
        <v>945</v>
      </c>
      <c r="C209" s="509"/>
      <c r="D209" s="510" t="s">
        <v>867</v>
      </c>
      <c r="E209" s="500"/>
      <c r="F209" s="500"/>
      <c r="G209" s="500"/>
      <c r="H209" s="500"/>
      <c r="I209" s="502">
        <f aca="true" t="shared" si="7" ref="I209:I277">E209+F209+G209+H209</f>
        <v>0</v>
      </c>
      <c r="J209" s="511">
        <v>2385</v>
      </c>
      <c r="K209" s="504"/>
      <c r="L209" s="505"/>
      <c r="M209" s="506"/>
      <c r="N209" s="506"/>
      <c r="R209" s="508"/>
    </row>
    <row r="210" spans="1:18" s="34" customFormat="1" ht="48" customHeight="1" thickBot="1">
      <c r="A210" s="33"/>
      <c r="B210" s="123" t="s">
        <v>1086</v>
      </c>
      <c r="C210" s="286">
        <v>45121601</v>
      </c>
      <c r="D210" s="122" t="s">
        <v>382</v>
      </c>
      <c r="E210" s="88"/>
      <c r="F210" s="88">
        <v>1</v>
      </c>
      <c r="G210" s="88"/>
      <c r="H210" s="88"/>
      <c r="I210" s="89">
        <f t="shared" si="7"/>
        <v>1</v>
      </c>
      <c r="J210" s="90">
        <v>23500</v>
      </c>
      <c r="K210" s="91">
        <f t="shared" si="6"/>
        <v>23500</v>
      </c>
      <c r="L210" s="92"/>
      <c r="M210" s="93"/>
      <c r="N210" s="93"/>
      <c r="R210" s="35"/>
    </row>
    <row r="211" spans="1:18" s="34" customFormat="1" ht="48" customHeight="1" thickBot="1">
      <c r="A211" s="33"/>
      <c r="B211" s="123" t="s">
        <v>1087</v>
      </c>
      <c r="C211" s="286">
        <v>45121602</v>
      </c>
      <c r="D211" s="122" t="s">
        <v>382</v>
      </c>
      <c r="E211" s="88"/>
      <c r="F211" s="88">
        <v>1</v>
      </c>
      <c r="G211" s="88"/>
      <c r="H211" s="88"/>
      <c r="I211" s="89">
        <f t="shared" si="7"/>
        <v>1</v>
      </c>
      <c r="J211" s="90">
        <v>9400</v>
      </c>
      <c r="K211" s="91">
        <f t="shared" si="6"/>
        <v>9400</v>
      </c>
      <c r="L211" s="92"/>
      <c r="M211" s="93"/>
      <c r="N211" s="93"/>
      <c r="R211" s="35"/>
    </row>
    <row r="212" spans="1:18" s="29" customFormat="1" ht="48" customHeight="1">
      <c r="A212" s="28"/>
      <c r="B212" s="118" t="s">
        <v>865</v>
      </c>
      <c r="C212" s="285"/>
      <c r="D212" s="118" t="s">
        <v>382</v>
      </c>
      <c r="E212" s="88"/>
      <c r="F212" s="88"/>
      <c r="G212" s="88"/>
      <c r="H212" s="88"/>
      <c r="I212" s="89">
        <f t="shared" si="7"/>
        <v>0</v>
      </c>
      <c r="J212" s="90">
        <v>127000</v>
      </c>
      <c r="K212" s="91">
        <f t="shared" si="6"/>
        <v>0</v>
      </c>
      <c r="L212" s="92"/>
      <c r="M212" s="93"/>
      <c r="N212" s="93"/>
      <c r="R212" s="30"/>
    </row>
    <row r="213" spans="1:18" s="34" customFormat="1" ht="48" customHeight="1">
      <c r="A213" s="33"/>
      <c r="B213" s="118" t="s">
        <v>948</v>
      </c>
      <c r="C213" s="285"/>
      <c r="D213" s="118" t="s">
        <v>867</v>
      </c>
      <c r="E213" s="88"/>
      <c r="F213" s="88"/>
      <c r="G213" s="88"/>
      <c r="H213" s="88"/>
      <c r="I213" s="89">
        <f t="shared" si="7"/>
        <v>0</v>
      </c>
      <c r="J213" s="90">
        <v>7000</v>
      </c>
      <c r="K213" s="91">
        <f t="shared" si="6"/>
        <v>0</v>
      </c>
      <c r="L213" s="92"/>
      <c r="M213" s="93"/>
      <c r="N213" s="93"/>
      <c r="R213" s="35"/>
    </row>
    <row r="214" spans="1:18" s="257" customFormat="1" ht="48" customHeight="1">
      <c r="A214" s="247"/>
      <c r="B214" s="259" t="s">
        <v>531</v>
      </c>
      <c r="C214" s="415"/>
      <c r="D214" s="259" t="s">
        <v>867</v>
      </c>
      <c r="E214" s="250"/>
      <c r="F214" s="250"/>
      <c r="G214" s="250"/>
      <c r="H214" s="250"/>
      <c r="I214" s="416">
        <f t="shared" si="7"/>
        <v>0</v>
      </c>
      <c r="J214" s="260">
        <v>305000</v>
      </c>
      <c r="K214" s="253">
        <f t="shared" si="6"/>
        <v>0</v>
      </c>
      <c r="L214" s="254"/>
      <c r="M214" s="255"/>
      <c r="N214" s="255"/>
      <c r="R214" s="258"/>
    </row>
    <row r="215" spans="1:18" s="29" customFormat="1" ht="48" customHeight="1">
      <c r="A215" s="28"/>
      <c r="B215" s="118" t="s">
        <v>530</v>
      </c>
      <c r="C215" s="285"/>
      <c r="D215" s="118" t="s">
        <v>382</v>
      </c>
      <c r="E215" s="88"/>
      <c r="F215" s="88"/>
      <c r="G215" s="88"/>
      <c r="H215" s="88"/>
      <c r="I215" s="89">
        <f t="shared" si="7"/>
        <v>0</v>
      </c>
      <c r="J215" s="90"/>
      <c r="K215" s="91">
        <f t="shared" si="6"/>
        <v>0</v>
      </c>
      <c r="L215" s="92"/>
      <c r="M215" s="93"/>
      <c r="N215" s="93"/>
      <c r="R215" s="30"/>
    </row>
    <row r="216" spans="1:18" s="34" customFormat="1" ht="48" customHeight="1">
      <c r="A216" s="33"/>
      <c r="B216" s="196" t="s">
        <v>1576</v>
      </c>
      <c r="C216" s="357">
        <v>43211507</v>
      </c>
      <c r="D216" s="196" t="s">
        <v>382</v>
      </c>
      <c r="E216" s="198"/>
      <c r="F216" s="198"/>
      <c r="G216" s="198"/>
      <c r="H216" s="198"/>
      <c r="I216" s="199"/>
      <c r="J216" s="200">
        <v>37000</v>
      </c>
      <c r="K216" s="438">
        <f t="shared" si="6"/>
        <v>0</v>
      </c>
      <c r="L216" s="202"/>
      <c r="M216" s="203"/>
      <c r="N216" s="203"/>
      <c r="R216" s="35" t="s">
        <v>150</v>
      </c>
    </row>
    <row r="217" spans="1:18" s="257" customFormat="1" ht="48" customHeight="1">
      <c r="A217" s="247"/>
      <c r="B217" s="259" t="s">
        <v>527</v>
      </c>
      <c r="C217" s="415">
        <v>43211507</v>
      </c>
      <c r="D217" s="259" t="s">
        <v>382</v>
      </c>
      <c r="E217" s="250"/>
      <c r="F217" s="250"/>
      <c r="G217" s="250"/>
      <c r="H217" s="250"/>
      <c r="I217" s="416">
        <f t="shared" si="7"/>
        <v>0</v>
      </c>
      <c r="J217" s="260">
        <v>35500</v>
      </c>
      <c r="K217" s="253">
        <f t="shared" si="6"/>
        <v>0</v>
      </c>
      <c r="L217" s="254"/>
      <c r="M217" s="255"/>
      <c r="N217" s="255"/>
      <c r="R217" s="258"/>
    </row>
    <row r="218" spans="1:18" s="29" customFormat="1" ht="48" customHeight="1">
      <c r="A218" s="28"/>
      <c r="B218" s="118" t="s">
        <v>947</v>
      </c>
      <c r="C218" s="285"/>
      <c r="D218" s="118" t="s">
        <v>382</v>
      </c>
      <c r="E218" s="88"/>
      <c r="F218" s="88"/>
      <c r="G218" s="88"/>
      <c r="H218" s="88"/>
      <c r="I218" s="89">
        <f t="shared" si="7"/>
        <v>0</v>
      </c>
      <c r="J218" s="90">
        <v>30000</v>
      </c>
      <c r="K218" s="91">
        <f t="shared" si="6"/>
        <v>0</v>
      </c>
      <c r="L218" s="92"/>
      <c r="M218" s="93"/>
      <c r="N218" s="93"/>
      <c r="R218" s="30"/>
    </row>
    <row r="219" spans="1:18" s="34" customFormat="1" ht="48" customHeight="1">
      <c r="A219" s="33"/>
      <c r="B219" s="278" t="s">
        <v>1582</v>
      </c>
      <c r="C219" s="357"/>
      <c r="D219" s="196" t="s">
        <v>382</v>
      </c>
      <c r="E219" s="237"/>
      <c r="F219" s="237"/>
      <c r="G219" s="237"/>
      <c r="H219" s="223"/>
      <c r="I219" s="199">
        <f t="shared" si="7"/>
        <v>0</v>
      </c>
      <c r="J219" s="222">
        <v>63000</v>
      </c>
      <c r="K219" s="201">
        <f t="shared" si="6"/>
        <v>0</v>
      </c>
      <c r="L219" s="219"/>
      <c r="M219" s="219"/>
      <c r="N219" s="33"/>
      <c r="R219" s="35"/>
    </row>
    <row r="220" spans="1:18" s="34" customFormat="1" ht="48" customHeight="1" thickBot="1">
      <c r="A220" s="33"/>
      <c r="B220" s="414" t="s">
        <v>847</v>
      </c>
      <c r="C220" s="402">
        <v>43211507</v>
      </c>
      <c r="D220" s="196" t="s">
        <v>382</v>
      </c>
      <c r="E220" s="198"/>
      <c r="F220" s="198"/>
      <c r="G220" s="198"/>
      <c r="H220" s="198"/>
      <c r="I220" s="199"/>
      <c r="J220" s="200">
        <v>40000</v>
      </c>
      <c r="K220" s="438">
        <f t="shared" si="6"/>
        <v>0</v>
      </c>
      <c r="L220" s="202"/>
      <c r="M220" s="203"/>
      <c r="N220" s="203"/>
      <c r="R220" s="35"/>
    </row>
    <row r="221" spans="1:18" ht="48" customHeight="1">
      <c r="A221" s="7"/>
      <c r="B221" s="125" t="s">
        <v>548</v>
      </c>
      <c r="C221" s="285">
        <v>43222803</v>
      </c>
      <c r="D221" s="120" t="s">
        <v>382</v>
      </c>
      <c r="E221" s="88">
        <v>1</v>
      </c>
      <c r="F221" s="95"/>
      <c r="G221" s="95"/>
      <c r="H221" s="95"/>
      <c r="I221" s="89">
        <f t="shared" si="7"/>
        <v>1</v>
      </c>
      <c r="J221" s="96">
        <v>1217</v>
      </c>
      <c r="K221" s="91">
        <f t="shared" si="6"/>
        <v>1217</v>
      </c>
      <c r="L221" s="92"/>
      <c r="M221" s="93"/>
      <c r="N221" s="93"/>
      <c r="R221" s="5"/>
    </row>
    <row r="222" spans="1:18" ht="48" customHeight="1">
      <c r="A222" s="7"/>
      <c r="B222" s="125" t="s">
        <v>949</v>
      </c>
      <c r="C222" s="285"/>
      <c r="D222" s="120" t="s">
        <v>525</v>
      </c>
      <c r="E222" s="88"/>
      <c r="F222" s="95"/>
      <c r="G222" s="95"/>
      <c r="H222" s="95"/>
      <c r="I222" s="89">
        <f t="shared" si="7"/>
        <v>0</v>
      </c>
      <c r="J222" s="96">
        <v>450000</v>
      </c>
      <c r="K222" s="91">
        <f t="shared" si="6"/>
        <v>0</v>
      </c>
      <c r="L222" s="92"/>
      <c r="M222" s="93"/>
      <c r="N222" s="93"/>
      <c r="R222" s="5"/>
    </row>
    <row r="223" spans="1:18" s="34" customFormat="1" ht="48" customHeight="1">
      <c r="A223" s="33"/>
      <c r="B223" s="125" t="s">
        <v>950</v>
      </c>
      <c r="C223" s="285"/>
      <c r="D223" s="120" t="s">
        <v>525</v>
      </c>
      <c r="E223" s="88"/>
      <c r="F223" s="95"/>
      <c r="G223" s="95"/>
      <c r="H223" s="95"/>
      <c r="I223" s="89">
        <f t="shared" si="7"/>
        <v>0</v>
      </c>
      <c r="J223" s="96">
        <v>58233</v>
      </c>
      <c r="K223" s="91">
        <f t="shared" si="6"/>
        <v>0</v>
      </c>
      <c r="L223" s="92"/>
      <c r="M223" s="93"/>
      <c r="N223" s="93"/>
      <c r="R223" s="35"/>
    </row>
    <row r="224" spans="1:18" ht="111.75" customHeight="1">
      <c r="A224" s="7"/>
      <c r="B224" s="125" t="s">
        <v>1117</v>
      </c>
      <c r="C224" s="285"/>
      <c r="D224" s="120" t="s">
        <v>382</v>
      </c>
      <c r="E224" s="88"/>
      <c r="F224" s="95"/>
      <c r="G224" s="95"/>
      <c r="H224" s="95"/>
      <c r="I224" s="89">
        <f t="shared" si="7"/>
        <v>0</v>
      </c>
      <c r="J224" s="96">
        <v>100000</v>
      </c>
      <c r="K224" s="91">
        <f t="shared" si="6"/>
        <v>0</v>
      </c>
      <c r="L224" s="92"/>
      <c r="M224" s="93"/>
      <c r="N224" s="93"/>
      <c r="R224" s="5"/>
    </row>
    <row r="225" spans="1:18" s="147" customFormat="1" ht="69" customHeight="1">
      <c r="A225" s="146"/>
      <c r="B225" s="125" t="s">
        <v>1151</v>
      </c>
      <c r="C225" s="285"/>
      <c r="D225" s="120" t="s">
        <v>382</v>
      </c>
      <c r="E225" s="88"/>
      <c r="F225" s="95"/>
      <c r="G225" s="95"/>
      <c r="H225" s="95"/>
      <c r="I225" s="89">
        <f t="shared" si="7"/>
        <v>0</v>
      </c>
      <c r="J225" s="96">
        <v>600000</v>
      </c>
      <c r="K225" s="91">
        <f t="shared" si="6"/>
        <v>0</v>
      </c>
      <c r="L225" s="92"/>
      <c r="M225" s="93"/>
      <c r="N225" s="93"/>
      <c r="R225" s="148"/>
    </row>
    <row r="226" spans="1:18" s="34" customFormat="1" ht="63" customHeight="1">
      <c r="A226" s="33"/>
      <c r="B226" s="125" t="s">
        <v>951</v>
      </c>
      <c r="C226" s="285"/>
      <c r="D226" s="120" t="s">
        <v>382</v>
      </c>
      <c r="E226" s="88"/>
      <c r="F226" s="95"/>
      <c r="G226" s="95"/>
      <c r="H226" s="95"/>
      <c r="I226" s="89">
        <f t="shared" si="7"/>
        <v>0</v>
      </c>
      <c r="J226" s="96">
        <v>100000</v>
      </c>
      <c r="K226" s="91">
        <f t="shared" si="6"/>
        <v>0</v>
      </c>
      <c r="L226" s="92"/>
      <c r="M226" s="93"/>
      <c r="N226" s="93"/>
      <c r="R226" s="35"/>
    </row>
    <row r="227" spans="1:18" s="34" customFormat="1" ht="48" customHeight="1">
      <c r="A227" s="33"/>
      <c r="B227" s="125" t="s">
        <v>952</v>
      </c>
      <c r="C227" s="285"/>
      <c r="D227" s="120" t="s">
        <v>382</v>
      </c>
      <c r="E227" s="88"/>
      <c r="F227" s="95">
        <v>3</v>
      </c>
      <c r="G227" s="95">
        <v>3</v>
      </c>
      <c r="H227" s="95"/>
      <c r="I227" s="89">
        <f t="shared" si="7"/>
        <v>6</v>
      </c>
      <c r="J227" s="96">
        <v>35000</v>
      </c>
      <c r="K227" s="91">
        <f t="shared" si="6"/>
        <v>210000</v>
      </c>
      <c r="L227" s="92"/>
      <c r="M227" s="93"/>
      <c r="N227" s="93"/>
      <c r="R227" s="35"/>
    </row>
    <row r="228" spans="1:18" s="34" customFormat="1" ht="48" customHeight="1">
      <c r="A228" s="33"/>
      <c r="B228" s="125" t="s">
        <v>953</v>
      </c>
      <c r="C228" s="285"/>
      <c r="D228" s="120" t="s">
        <v>382</v>
      </c>
      <c r="E228" s="88"/>
      <c r="F228" s="95">
        <v>1</v>
      </c>
      <c r="G228" s="95"/>
      <c r="H228" s="95"/>
      <c r="I228" s="89">
        <f t="shared" si="7"/>
        <v>1</v>
      </c>
      <c r="J228" s="96">
        <v>200000</v>
      </c>
      <c r="K228" s="91">
        <f t="shared" si="6"/>
        <v>200000</v>
      </c>
      <c r="L228" s="92"/>
      <c r="M228" s="93"/>
      <c r="N228" s="93"/>
      <c r="R228" s="35"/>
    </row>
    <row r="229" spans="1:18" ht="48" customHeight="1">
      <c r="A229" s="7"/>
      <c r="B229" s="125" t="s">
        <v>1566</v>
      </c>
      <c r="C229" s="285">
        <v>26121609</v>
      </c>
      <c r="D229" s="120" t="s">
        <v>382</v>
      </c>
      <c r="E229" s="88">
        <v>12</v>
      </c>
      <c r="F229" s="95"/>
      <c r="G229" s="95"/>
      <c r="H229" s="95"/>
      <c r="I229" s="89">
        <f t="shared" si="7"/>
        <v>12</v>
      </c>
      <c r="J229" s="96">
        <v>5000</v>
      </c>
      <c r="K229" s="91">
        <f t="shared" si="6"/>
        <v>60000</v>
      </c>
      <c r="L229" s="92"/>
      <c r="M229" s="93"/>
      <c r="N229" s="93"/>
      <c r="R229" s="5"/>
    </row>
    <row r="230" spans="1:18" ht="48" customHeight="1">
      <c r="A230" s="7"/>
      <c r="B230" s="125" t="s">
        <v>535</v>
      </c>
      <c r="C230" s="285"/>
      <c r="D230" s="120" t="s">
        <v>493</v>
      </c>
      <c r="E230" s="88">
        <v>1</v>
      </c>
      <c r="F230" s="95">
        <v>1</v>
      </c>
      <c r="G230" s="95">
        <v>1</v>
      </c>
      <c r="H230" s="95"/>
      <c r="I230" s="89">
        <f t="shared" si="7"/>
        <v>3</v>
      </c>
      <c r="J230" s="96">
        <v>7000</v>
      </c>
      <c r="K230" s="91">
        <f t="shared" si="6"/>
        <v>21000</v>
      </c>
      <c r="L230" s="92"/>
      <c r="M230" s="93"/>
      <c r="N230" s="93"/>
      <c r="R230" s="5"/>
    </row>
    <row r="231" spans="1:18" ht="48" customHeight="1">
      <c r="A231" s="7"/>
      <c r="B231" s="125" t="s">
        <v>954</v>
      </c>
      <c r="C231" s="285"/>
      <c r="D231" s="120" t="s">
        <v>382</v>
      </c>
      <c r="E231" s="88"/>
      <c r="F231" s="95"/>
      <c r="G231" s="95"/>
      <c r="H231" s="95"/>
      <c r="I231" s="89">
        <f t="shared" si="7"/>
        <v>0</v>
      </c>
      <c r="J231" s="96">
        <v>250</v>
      </c>
      <c r="K231" s="91">
        <f t="shared" si="6"/>
        <v>0</v>
      </c>
      <c r="L231" s="92"/>
      <c r="M231" s="93"/>
      <c r="N231" s="93"/>
      <c r="R231" s="5"/>
    </row>
    <row r="232" spans="1:18" ht="48" customHeight="1">
      <c r="A232" s="7"/>
      <c r="B232" s="125" t="s">
        <v>1009</v>
      </c>
      <c r="C232" s="285"/>
      <c r="D232" s="120" t="s">
        <v>382</v>
      </c>
      <c r="E232" s="88">
        <v>35</v>
      </c>
      <c r="F232" s="95">
        <v>35</v>
      </c>
      <c r="G232" s="95">
        <v>35</v>
      </c>
      <c r="H232" s="95">
        <v>35</v>
      </c>
      <c r="I232" s="89">
        <f t="shared" si="7"/>
        <v>140</v>
      </c>
      <c r="J232" s="96">
        <v>275</v>
      </c>
      <c r="K232" s="91">
        <f t="shared" si="6"/>
        <v>38500</v>
      </c>
      <c r="L232" s="92"/>
      <c r="M232" s="93"/>
      <c r="N232" s="93"/>
      <c r="R232" s="5"/>
    </row>
    <row r="233" spans="1:18" ht="48" customHeight="1">
      <c r="A233" s="7"/>
      <c r="B233" s="125" t="s">
        <v>1566</v>
      </c>
      <c r="C233" s="285">
        <v>26121609</v>
      </c>
      <c r="D233" s="120" t="s">
        <v>382</v>
      </c>
      <c r="E233" s="105"/>
      <c r="F233" s="266">
        <v>5</v>
      </c>
      <c r="G233" s="266">
        <v>5</v>
      </c>
      <c r="H233" s="266"/>
      <c r="I233" s="89">
        <f t="shared" si="7"/>
        <v>10</v>
      </c>
      <c r="J233" s="225">
        <v>5000</v>
      </c>
      <c r="K233" s="91">
        <f t="shared" si="6"/>
        <v>50000</v>
      </c>
      <c r="L233" s="112"/>
      <c r="M233" s="229"/>
      <c r="N233" s="27"/>
      <c r="R233" s="5"/>
    </row>
    <row r="234" spans="1:18" ht="48" customHeight="1">
      <c r="A234" s="7"/>
      <c r="B234" s="125" t="s">
        <v>807</v>
      </c>
      <c r="C234" s="285"/>
      <c r="D234" s="120" t="s">
        <v>382</v>
      </c>
      <c r="E234" s="88"/>
      <c r="F234" s="95"/>
      <c r="G234" s="95"/>
      <c r="H234" s="95"/>
      <c r="I234" s="89">
        <f t="shared" si="7"/>
        <v>0</v>
      </c>
      <c r="J234" s="96"/>
      <c r="K234" s="91">
        <f t="shared" si="6"/>
        <v>0</v>
      </c>
      <c r="L234" s="92"/>
      <c r="M234" s="93"/>
      <c r="N234" s="93"/>
      <c r="R234" s="5"/>
    </row>
    <row r="235" spans="1:18" s="257" customFormat="1" ht="48" customHeight="1">
      <c r="A235" s="247"/>
      <c r="B235" s="248" t="s">
        <v>1201</v>
      </c>
      <c r="C235" s="415">
        <v>45111607</v>
      </c>
      <c r="D235" s="249" t="s">
        <v>382</v>
      </c>
      <c r="E235" s="250"/>
      <c r="F235" s="251"/>
      <c r="G235" s="251"/>
      <c r="H235" s="251"/>
      <c r="I235" s="416">
        <f t="shared" si="7"/>
        <v>0</v>
      </c>
      <c r="J235" s="252">
        <v>40000</v>
      </c>
      <c r="K235" s="253">
        <f t="shared" si="6"/>
        <v>0</v>
      </c>
      <c r="L235" s="254"/>
      <c r="M235" s="255"/>
      <c r="N235" s="255"/>
      <c r="R235" s="258"/>
    </row>
    <row r="236" spans="1:18" s="257" customFormat="1" ht="48" customHeight="1">
      <c r="A236" s="247"/>
      <c r="B236" s="248" t="s">
        <v>955</v>
      </c>
      <c r="C236" s="415">
        <v>45111901</v>
      </c>
      <c r="D236" s="249" t="s">
        <v>382</v>
      </c>
      <c r="E236" s="250"/>
      <c r="F236" s="251"/>
      <c r="G236" s="251"/>
      <c r="H236" s="251"/>
      <c r="I236" s="416">
        <f t="shared" si="7"/>
        <v>0</v>
      </c>
      <c r="J236" s="252">
        <v>50000</v>
      </c>
      <c r="K236" s="253">
        <f t="shared" si="6"/>
        <v>0</v>
      </c>
      <c r="L236" s="254"/>
      <c r="M236" s="255"/>
      <c r="N236" s="255"/>
      <c r="R236" s="258" t="s">
        <v>153</v>
      </c>
    </row>
    <row r="237" spans="1:18" ht="48" customHeight="1">
      <c r="A237" s="7"/>
      <c r="B237" s="125" t="s">
        <v>866</v>
      </c>
      <c r="C237" s="285"/>
      <c r="D237" s="120" t="s">
        <v>382</v>
      </c>
      <c r="E237" s="88"/>
      <c r="F237" s="95">
        <v>3</v>
      </c>
      <c r="G237" s="95">
        <v>2</v>
      </c>
      <c r="H237" s="95"/>
      <c r="I237" s="89">
        <f t="shared" si="7"/>
        <v>5</v>
      </c>
      <c r="J237" s="97">
        <v>6000</v>
      </c>
      <c r="K237" s="91">
        <f t="shared" si="6"/>
        <v>30000</v>
      </c>
      <c r="L237" s="92"/>
      <c r="M237" s="93"/>
      <c r="N237" s="93"/>
      <c r="R237" s="5"/>
    </row>
    <row r="238" spans="1:18" s="34" customFormat="1" ht="48" customHeight="1">
      <c r="A238" s="33"/>
      <c r="B238" s="125" t="s">
        <v>956</v>
      </c>
      <c r="C238" s="285">
        <v>43201803</v>
      </c>
      <c r="D238" s="120" t="s">
        <v>867</v>
      </c>
      <c r="E238" s="88"/>
      <c r="F238" s="95">
        <v>1</v>
      </c>
      <c r="G238" s="95">
        <v>1</v>
      </c>
      <c r="H238" s="95"/>
      <c r="I238" s="89">
        <f t="shared" si="7"/>
        <v>2</v>
      </c>
      <c r="J238" s="97">
        <v>7518.16</v>
      </c>
      <c r="K238" s="91">
        <f t="shared" si="6"/>
        <v>15036.32</v>
      </c>
      <c r="L238" s="92"/>
      <c r="M238" s="93"/>
      <c r="N238" s="93"/>
      <c r="R238" s="35"/>
    </row>
    <row r="239" spans="1:18" ht="48" customHeight="1">
      <c r="A239" s="7"/>
      <c r="B239" s="125" t="s">
        <v>957</v>
      </c>
      <c r="C239" s="285"/>
      <c r="D239" s="120" t="s">
        <v>867</v>
      </c>
      <c r="E239" s="88"/>
      <c r="F239" s="95"/>
      <c r="G239" s="95"/>
      <c r="H239" s="95"/>
      <c r="I239" s="89">
        <f t="shared" si="7"/>
        <v>0</v>
      </c>
      <c r="J239" s="97">
        <v>12000</v>
      </c>
      <c r="K239" s="91">
        <f t="shared" si="6"/>
        <v>0</v>
      </c>
      <c r="L239" s="92"/>
      <c r="M239" s="93"/>
      <c r="N239" s="93"/>
      <c r="R239" s="5" t="s">
        <v>155</v>
      </c>
    </row>
    <row r="240" spans="1:18" ht="48" customHeight="1">
      <c r="A240" s="7"/>
      <c r="B240" s="125" t="s">
        <v>529</v>
      </c>
      <c r="C240" s="285"/>
      <c r="D240" s="120" t="s">
        <v>382</v>
      </c>
      <c r="E240" s="88"/>
      <c r="F240" s="95"/>
      <c r="G240" s="95"/>
      <c r="H240" s="95"/>
      <c r="I240" s="89">
        <f t="shared" si="7"/>
        <v>0</v>
      </c>
      <c r="J240" s="97">
        <v>2500</v>
      </c>
      <c r="K240" s="91">
        <f t="shared" si="6"/>
        <v>0</v>
      </c>
      <c r="L240" s="92"/>
      <c r="M240" s="93"/>
      <c r="N240" s="93"/>
      <c r="R240" s="5" t="s">
        <v>156</v>
      </c>
    </row>
    <row r="241" spans="1:18" s="34" customFormat="1" ht="48" customHeight="1">
      <c r="A241" s="33"/>
      <c r="B241" s="217" t="s">
        <v>868</v>
      </c>
      <c r="C241" s="357">
        <v>52161520</v>
      </c>
      <c r="D241" s="216" t="s">
        <v>382</v>
      </c>
      <c r="E241" s="198"/>
      <c r="F241" s="215"/>
      <c r="G241" s="215"/>
      <c r="H241" s="215"/>
      <c r="I241" s="199">
        <v>1</v>
      </c>
      <c r="J241" s="356">
        <v>26000</v>
      </c>
      <c r="K241" s="438">
        <f t="shared" si="6"/>
        <v>26000</v>
      </c>
      <c r="L241" s="202"/>
      <c r="M241" s="203"/>
      <c r="N241" s="203"/>
      <c r="R241" s="35"/>
    </row>
    <row r="242" spans="1:18" ht="48" customHeight="1">
      <c r="A242" s="7"/>
      <c r="B242" s="125" t="s">
        <v>1267</v>
      </c>
      <c r="C242" s="285">
        <v>52161520</v>
      </c>
      <c r="D242" s="120" t="s">
        <v>382</v>
      </c>
      <c r="E242" s="105"/>
      <c r="F242" s="266">
        <v>1</v>
      </c>
      <c r="G242" s="266"/>
      <c r="H242" s="266"/>
      <c r="I242" s="89">
        <f t="shared" si="7"/>
        <v>1</v>
      </c>
      <c r="J242" s="306">
        <v>9000</v>
      </c>
      <c r="K242" s="91">
        <f t="shared" si="6"/>
        <v>9000</v>
      </c>
      <c r="L242" s="112"/>
      <c r="M242" s="229"/>
      <c r="N242" s="27"/>
      <c r="R242" s="5"/>
    </row>
    <row r="243" spans="1:18" s="34" customFormat="1" ht="48" customHeight="1">
      <c r="A243" s="33"/>
      <c r="B243" s="217" t="s">
        <v>869</v>
      </c>
      <c r="C243" s="357">
        <v>52161520</v>
      </c>
      <c r="D243" s="216" t="s">
        <v>382</v>
      </c>
      <c r="E243" s="198">
        <v>2</v>
      </c>
      <c r="F243" s="215"/>
      <c r="G243" s="215"/>
      <c r="H243" s="215"/>
      <c r="I243" s="199"/>
      <c r="J243" s="356">
        <v>25000</v>
      </c>
      <c r="K243" s="438">
        <f t="shared" si="6"/>
        <v>0</v>
      </c>
      <c r="L243" s="202"/>
      <c r="M243" s="203"/>
      <c r="N243" s="203"/>
      <c r="R243" s="35"/>
    </row>
    <row r="244" spans="1:18" ht="48" customHeight="1">
      <c r="A244" s="7"/>
      <c r="B244" s="125" t="s">
        <v>858</v>
      </c>
      <c r="C244" s="285"/>
      <c r="D244" s="120" t="s">
        <v>382</v>
      </c>
      <c r="E244" s="88"/>
      <c r="F244" s="95"/>
      <c r="G244" s="95"/>
      <c r="H244" s="95"/>
      <c r="I244" s="89">
        <f t="shared" si="7"/>
        <v>0</v>
      </c>
      <c r="J244" s="97">
        <v>8000</v>
      </c>
      <c r="K244" s="91">
        <f t="shared" si="6"/>
        <v>0</v>
      </c>
      <c r="L244" s="92"/>
      <c r="M244" s="93"/>
      <c r="N244" s="93"/>
      <c r="R244" s="5" t="s">
        <v>157</v>
      </c>
    </row>
    <row r="245" spans="1:18" s="257" customFormat="1" ht="48" customHeight="1">
      <c r="A245" s="247"/>
      <c r="B245" s="248" t="s">
        <v>528</v>
      </c>
      <c r="C245" s="415"/>
      <c r="D245" s="249" t="s">
        <v>525</v>
      </c>
      <c r="E245" s="250"/>
      <c r="F245" s="251"/>
      <c r="G245" s="251"/>
      <c r="H245" s="251"/>
      <c r="I245" s="416">
        <f t="shared" si="7"/>
        <v>0</v>
      </c>
      <c r="J245" s="492">
        <v>369850</v>
      </c>
      <c r="K245" s="253">
        <f t="shared" si="6"/>
        <v>0</v>
      </c>
      <c r="L245" s="254"/>
      <c r="M245" s="255"/>
      <c r="N245" s="255"/>
      <c r="R245" s="258"/>
    </row>
    <row r="246" spans="1:18" s="34" customFormat="1" ht="48" customHeight="1">
      <c r="A246" s="347"/>
      <c r="B246" s="354" t="s">
        <v>1646</v>
      </c>
      <c r="C246" s="357"/>
      <c r="D246" s="216" t="s">
        <v>525</v>
      </c>
      <c r="E246" s="353"/>
      <c r="F246" s="358">
        <v>1</v>
      </c>
      <c r="G246" s="359"/>
      <c r="H246" s="359"/>
      <c r="I246" s="199">
        <f t="shared" si="7"/>
        <v>1</v>
      </c>
      <c r="J246" s="360">
        <v>160000</v>
      </c>
      <c r="K246" s="201">
        <f t="shared" si="6"/>
        <v>160000</v>
      </c>
      <c r="L246" s="352"/>
      <c r="M246" s="352"/>
      <c r="N246" s="347"/>
      <c r="R246" s="35"/>
    </row>
    <row r="247" spans="1:18" s="34" customFormat="1" ht="48" customHeight="1">
      <c r="A247" s="347"/>
      <c r="B247" s="354" t="s">
        <v>1645</v>
      </c>
      <c r="C247" s="357"/>
      <c r="D247" s="216" t="s">
        <v>525</v>
      </c>
      <c r="E247" s="353"/>
      <c r="F247" s="358">
        <v>1</v>
      </c>
      <c r="G247" s="359"/>
      <c r="H247" s="359"/>
      <c r="I247" s="199">
        <f t="shared" si="7"/>
        <v>1</v>
      </c>
      <c r="J247" s="360">
        <v>160000</v>
      </c>
      <c r="K247" s="201">
        <f t="shared" si="6"/>
        <v>160000</v>
      </c>
      <c r="L247" s="352"/>
      <c r="M247" s="352"/>
      <c r="N247" s="347"/>
      <c r="R247" s="35"/>
    </row>
    <row r="248" spans="1:18" s="34" customFormat="1" ht="48" customHeight="1">
      <c r="A248" s="347"/>
      <c r="B248" s="354" t="s">
        <v>1644</v>
      </c>
      <c r="C248" s="357"/>
      <c r="D248" s="216" t="s">
        <v>525</v>
      </c>
      <c r="E248" s="353"/>
      <c r="F248" s="358">
        <v>1</v>
      </c>
      <c r="G248" s="359"/>
      <c r="H248" s="359"/>
      <c r="I248" s="199">
        <f t="shared" si="7"/>
        <v>1</v>
      </c>
      <c r="J248" s="360">
        <v>60000</v>
      </c>
      <c r="K248" s="201">
        <f t="shared" si="6"/>
        <v>60000</v>
      </c>
      <c r="L248" s="352"/>
      <c r="M248" s="352"/>
      <c r="N248" s="347"/>
      <c r="R248" s="35"/>
    </row>
    <row r="249" spans="1:18" s="34" customFormat="1" ht="48" customHeight="1">
      <c r="A249" s="347"/>
      <c r="B249" s="196" t="s">
        <v>1640</v>
      </c>
      <c r="C249" s="357"/>
      <c r="D249" s="216" t="s">
        <v>525</v>
      </c>
      <c r="E249" s="353"/>
      <c r="F249" s="358"/>
      <c r="G249" s="359"/>
      <c r="H249" s="359"/>
      <c r="I249" s="199">
        <f t="shared" si="7"/>
        <v>0</v>
      </c>
      <c r="J249" s="360">
        <v>550000</v>
      </c>
      <c r="K249" s="438">
        <f t="shared" si="6"/>
        <v>0</v>
      </c>
      <c r="L249" s="352"/>
      <c r="M249" s="352"/>
      <c r="N249" s="347"/>
      <c r="R249" s="35"/>
    </row>
    <row r="250" spans="1:18" s="34" customFormat="1" ht="48" customHeight="1">
      <c r="A250" s="33"/>
      <c r="B250" s="125" t="s">
        <v>852</v>
      </c>
      <c r="C250" s="285"/>
      <c r="D250" s="120" t="s">
        <v>382</v>
      </c>
      <c r="E250" s="88"/>
      <c r="F250" s="95"/>
      <c r="G250" s="95"/>
      <c r="H250" s="95"/>
      <c r="I250" s="89">
        <f t="shared" si="7"/>
        <v>0</v>
      </c>
      <c r="J250" s="96">
        <v>7523</v>
      </c>
      <c r="K250" s="91">
        <f t="shared" si="6"/>
        <v>0</v>
      </c>
      <c r="L250" s="92"/>
      <c r="M250" s="93"/>
      <c r="N250" s="93"/>
      <c r="R250" s="35"/>
    </row>
    <row r="251" spans="1:18" ht="48" customHeight="1">
      <c r="A251" s="7"/>
      <c r="B251" s="125" t="s">
        <v>1648</v>
      </c>
      <c r="C251" s="285"/>
      <c r="D251" s="120" t="s">
        <v>867</v>
      </c>
      <c r="E251" s="88"/>
      <c r="F251" s="95">
        <v>10</v>
      </c>
      <c r="G251" s="95"/>
      <c r="H251" s="95"/>
      <c r="I251" s="89">
        <f t="shared" si="7"/>
        <v>10</v>
      </c>
      <c r="J251" s="96">
        <v>2500</v>
      </c>
      <c r="K251" s="91">
        <f t="shared" si="6"/>
        <v>25000</v>
      </c>
      <c r="L251" s="92"/>
      <c r="M251" s="93"/>
      <c r="N251" s="93"/>
      <c r="R251" s="5"/>
    </row>
    <row r="252" spans="1:18" ht="48" customHeight="1">
      <c r="A252" s="351"/>
      <c r="B252" s="125" t="s">
        <v>1647</v>
      </c>
      <c r="C252" s="285"/>
      <c r="D252" s="120" t="s">
        <v>867</v>
      </c>
      <c r="E252" s="88"/>
      <c r="F252" s="95">
        <v>10</v>
      </c>
      <c r="G252" s="95"/>
      <c r="H252" s="95"/>
      <c r="I252" s="89">
        <f>E252+F252+G252+H252</f>
        <v>10</v>
      </c>
      <c r="J252" s="96">
        <v>2501</v>
      </c>
      <c r="K252" s="91">
        <f>I252*J252</f>
        <v>25010</v>
      </c>
      <c r="L252" s="346"/>
      <c r="M252" s="350"/>
      <c r="N252" s="349"/>
      <c r="R252" s="5"/>
    </row>
    <row r="253" spans="1:18" ht="48" customHeight="1" thickBot="1">
      <c r="A253" s="7"/>
      <c r="B253" s="126" t="s">
        <v>854</v>
      </c>
      <c r="C253" s="286"/>
      <c r="D253" s="127" t="s">
        <v>382</v>
      </c>
      <c r="E253" s="88"/>
      <c r="F253" s="95">
        <v>2</v>
      </c>
      <c r="G253" s="95"/>
      <c r="H253" s="95"/>
      <c r="I253" s="89">
        <f t="shared" si="7"/>
        <v>2</v>
      </c>
      <c r="J253" s="96">
        <v>4000</v>
      </c>
      <c r="K253" s="91">
        <f t="shared" si="6"/>
        <v>8000</v>
      </c>
      <c r="L253" s="92"/>
      <c r="M253" s="93"/>
      <c r="N253" s="93"/>
      <c r="R253" s="5"/>
    </row>
    <row r="254" spans="1:18" s="507" customFormat="1" ht="48" customHeight="1" thickBot="1">
      <c r="A254" s="345"/>
      <c r="B254" s="497" t="s">
        <v>958</v>
      </c>
      <c r="C254" s="498"/>
      <c r="D254" s="499" t="s">
        <v>382</v>
      </c>
      <c r="E254" s="500"/>
      <c r="F254" s="501"/>
      <c r="G254" s="501"/>
      <c r="H254" s="501"/>
      <c r="I254" s="502">
        <f t="shared" si="7"/>
        <v>0</v>
      </c>
      <c r="J254" s="503">
        <v>150000</v>
      </c>
      <c r="K254" s="504">
        <f t="shared" si="6"/>
        <v>0</v>
      </c>
      <c r="L254" s="505"/>
      <c r="M254" s="506"/>
      <c r="N254" s="506"/>
      <c r="R254" s="508"/>
    </row>
    <row r="255" spans="1:18" ht="48" customHeight="1" thickBot="1">
      <c r="A255" s="7"/>
      <c r="B255" s="126" t="s">
        <v>959</v>
      </c>
      <c r="C255" s="286"/>
      <c r="D255" s="127" t="s">
        <v>382</v>
      </c>
      <c r="E255" s="88"/>
      <c r="F255" s="95"/>
      <c r="G255" s="95"/>
      <c r="H255" s="95"/>
      <c r="I255" s="89">
        <f t="shared" si="7"/>
        <v>0</v>
      </c>
      <c r="J255" s="96">
        <v>13000</v>
      </c>
      <c r="K255" s="91">
        <f t="shared" si="6"/>
        <v>0</v>
      </c>
      <c r="L255" s="92"/>
      <c r="M255" s="93"/>
      <c r="N255" s="93"/>
      <c r="R255" s="5"/>
    </row>
    <row r="256" spans="1:18" s="34" customFormat="1" ht="48" customHeight="1" thickBot="1">
      <c r="A256" s="33"/>
      <c r="B256" s="126" t="s">
        <v>960</v>
      </c>
      <c r="C256" s="286"/>
      <c r="D256" s="127" t="s">
        <v>382</v>
      </c>
      <c r="E256" s="88"/>
      <c r="F256" s="95"/>
      <c r="G256" s="95"/>
      <c r="H256" s="95"/>
      <c r="I256" s="89">
        <f t="shared" si="7"/>
        <v>0</v>
      </c>
      <c r="J256" s="96">
        <v>8000</v>
      </c>
      <c r="K256" s="91">
        <f t="shared" si="6"/>
        <v>0</v>
      </c>
      <c r="L256" s="92"/>
      <c r="M256" s="93"/>
      <c r="N256" s="93"/>
      <c r="R256" s="35"/>
    </row>
    <row r="257" spans="1:18" s="257" customFormat="1" ht="48" customHeight="1" thickBot="1">
      <c r="A257" s="247"/>
      <c r="B257" s="126" t="s">
        <v>961</v>
      </c>
      <c r="C257" s="286">
        <v>43211903</v>
      </c>
      <c r="D257" s="127" t="s">
        <v>382</v>
      </c>
      <c r="E257" s="88"/>
      <c r="F257" s="95"/>
      <c r="G257" s="95"/>
      <c r="H257" s="95"/>
      <c r="I257" s="89">
        <f t="shared" si="7"/>
        <v>0</v>
      </c>
      <c r="J257" s="96">
        <v>7000</v>
      </c>
      <c r="K257" s="91">
        <f t="shared" si="6"/>
        <v>0</v>
      </c>
      <c r="L257" s="92"/>
      <c r="M257" s="255"/>
      <c r="N257" s="255"/>
      <c r="R257" s="258"/>
    </row>
    <row r="258" spans="1:18" s="34" customFormat="1" ht="48" customHeight="1" thickBot="1">
      <c r="A258" s="33"/>
      <c r="B258" s="126" t="s">
        <v>540</v>
      </c>
      <c r="C258" s="286"/>
      <c r="D258" s="127" t="s">
        <v>382</v>
      </c>
      <c r="E258" s="88"/>
      <c r="F258" s="95"/>
      <c r="G258" s="95"/>
      <c r="H258" s="95"/>
      <c r="I258" s="89">
        <f t="shared" si="7"/>
        <v>0</v>
      </c>
      <c r="J258" s="96">
        <v>7000</v>
      </c>
      <c r="K258" s="91">
        <f t="shared" si="6"/>
        <v>0</v>
      </c>
      <c r="L258" s="92"/>
      <c r="M258" s="93"/>
      <c r="N258" s="93"/>
      <c r="R258" s="35"/>
    </row>
    <row r="259" spans="1:18" s="257" customFormat="1" ht="48" customHeight="1" thickBot="1">
      <c r="A259" s="247"/>
      <c r="B259" s="126" t="s">
        <v>962</v>
      </c>
      <c r="C259" s="286">
        <v>43211708</v>
      </c>
      <c r="D259" s="127" t="s">
        <v>382</v>
      </c>
      <c r="E259" s="88"/>
      <c r="F259" s="95"/>
      <c r="G259" s="95"/>
      <c r="H259" s="95"/>
      <c r="I259" s="89">
        <f t="shared" si="7"/>
        <v>0</v>
      </c>
      <c r="J259" s="96">
        <v>800</v>
      </c>
      <c r="K259" s="91">
        <f t="shared" si="6"/>
        <v>0</v>
      </c>
      <c r="L259" s="92"/>
      <c r="M259" s="255"/>
      <c r="N259" s="255"/>
      <c r="R259" s="258"/>
    </row>
    <row r="260" spans="1:18" s="257" customFormat="1" ht="48" customHeight="1" thickBot="1">
      <c r="A260" s="247"/>
      <c r="B260" s="126" t="s">
        <v>1567</v>
      </c>
      <c r="C260" s="286">
        <v>43212114</v>
      </c>
      <c r="D260" s="127" t="s">
        <v>382</v>
      </c>
      <c r="E260" s="105"/>
      <c r="F260" s="266"/>
      <c r="G260" s="266"/>
      <c r="H260" s="266"/>
      <c r="I260" s="89">
        <f t="shared" si="7"/>
        <v>0</v>
      </c>
      <c r="J260" s="209">
        <v>12000</v>
      </c>
      <c r="K260" s="91">
        <f t="shared" si="6"/>
        <v>0</v>
      </c>
      <c r="L260" s="112"/>
      <c r="M260" s="280"/>
      <c r="N260" s="247"/>
      <c r="R260" s="258"/>
    </row>
    <row r="261" spans="1:18" s="34" customFormat="1" ht="48" customHeight="1" thickBot="1">
      <c r="A261" s="33"/>
      <c r="B261" s="126" t="s">
        <v>963</v>
      </c>
      <c r="C261" s="286">
        <v>43211708</v>
      </c>
      <c r="D261" s="127" t="s">
        <v>382</v>
      </c>
      <c r="E261" s="88">
        <v>60</v>
      </c>
      <c r="F261" s="95"/>
      <c r="G261" s="95"/>
      <c r="H261" s="95"/>
      <c r="I261" s="89">
        <f t="shared" si="7"/>
        <v>60</v>
      </c>
      <c r="J261" s="96">
        <v>200</v>
      </c>
      <c r="K261" s="91">
        <f t="shared" si="6"/>
        <v>12000</v>
      </c>
      <c r="L261" s="92"/>
      <c r="M261" s="203"/>
      <c r="N261" s="203"/>
      <c r="R261" s="35" t="s">
        <v>160</v>
      </c>
    </row>
    <row r="262" spans="1:18" s="257" customFormat="1" ht="48" customHeight="1" thickBot="1">
      <c r="A262" s="247"/>
      <c r="B262" s="126" t="s">
        <v>1557</v>
      </c>
      <c r="C262" s="286">
        <v>43211708</v>
      </c>
      <c r="D262" s="127" t="s">
        <v>382</v>
      </c>
      <c r="E262" s="105"/>
      <c r="F262" s="266"/>
      <c r="G262" s="266"/>
      <c r="H262" s="266"/>
      <c r="I262" s="89">
        <f t="shared" si="7"/>
        <v>0</v>
      </c>
      <c r="J262" s="209">
        <v>200</v>
      </c>
      <c r="K262" s="91">
        <f t="shared" si="6"/>
        <v>0</v>
      </c>
      <c r="L262" s="112"/>
      <c r="M262" s="280"/>
      <c r="N262" s="247"/>
      <c r="R262" s="258"/>
    </row>
    <row r="263" spans="1:18" s="34" customFormat="1" ht="48" customHeight="1" thickBot="1">
      <c r="A263" s="33"/>
      <c r="B263" s="126" t="s">
        <v>964</v>
      </c>
      <c r="C263" s="286"/>
      <c r="D263" s="127" t="s">
        <v>382</v>
      </c>
      <c r="E263" s="88"/>
      <c r="F263" s="95"/>
      <c r="G263" s="95"/>
      <c r="H263" s="95"/>
      <c r="I263" s="89">
        <f t="shared" si="7"/>
        <v>0</v>
      </c>
      <c r="J263" s="96">
        <v>1255000</v>
      </c>
      <c r="K263" s="91">
        <f t="shared" si="6"/>
        <v>0</v>
      </c>
      <c r="L263" s="92"/>
      <c r="M263" s="93"/>
      <c r="N263" s="93"/>
      <c r="R263" s="35"/>
    </row>
    <row r="264" spans="1:18" s="34" customFormat="1" ht="48" customHeight="1">
      <c r="A264" s="33"/>
      <c r="B264" s="125" t="s">
        <v>965</v>
      </c>
      <c r="C264" s="285"/>
      <c r="D264" s="120" t="s">
        <v>382</v>
      </c>
      <c r="E264" s="88"/>
      <c r="F264" s="95"/>
      <c r="G264" s="95"/>
      <c r="H264" s="95"/>
      <c r="I264" s="89">
        <f t="shared" si="7"/>
        <v>0</v>
      </c>
      <c r="J264" s="96">
        <v>40000</v>
      </c>
      <c r="K264" s="91">
        <f t="shared" si="6"/>
        <v>0</v>
      </c>
      <c r="L264" s="92"/>
      <c r="M264" s="93"/>
      <c r="N264" s="93"/>
      <c r="R264" s="35" t="s">
        <v>170</v>
      </c>
    </row>
    <row r="265" spans="1:18" ht="48" customHeight="1">
      <c r="A265" s="7"/>
      <c r="B265" s="125" t="s">
        <v>966</v>
      </c>
      <c r="C265" s="285"/>
      <c r="D265" s="120" t="s">
        <v>382</v>
      </c>
      <c r="E265" s="88"/>
      <c r="F265" s="95"/>
      <c r="G265" s="95"/>
      <c r="H265" s="95"/>
      <c r="I265" s="89">
        <f t="shared" si="7"/>
        <v>0</v>
      </c>
      <c r="J265" s="96">
        <v>10998</v>
      </c>
      <c r="K265" s="91">
        <f t="shared" si="6"/>
        <v>0</v>
      </c>
      <c r="L265" s="92"/>
      <c r="M265" s="93"/>
      <c r="N265" s="93"/>
      <c r="R265" s="5" t="s">
        <v>171</v>
      </c>
    </row>
    <row r="266" spans="1:18" s="257" customFormat="1" ht="48" customHeight="1">
      <c r="A266" s="247"/>
      <c r="B266" s="125" t="s">
        <v>537</v>
      </c>
      <c r="C266" s="285">
        <v>45111704</v>
      </c>
      <c r="D266" s="120" t="s">
        <v>382</v>
      </c>
      <c r="E266" s="88"/>
      <c r="F266" s="95"/>
      <c r="G266" s="95"/>
      <c r="H266" s="95"/>
      <c r="I266" s="89">
        <f t="shared" si="7"/>
        <v>0</v>
      </c>
      <c r="J266" s="96">
        <v>100000</v>
      </c>
      <c r="K266" s="91">
        <f t="shared" si="6"/>
        <v>0</v>
      </c>
      <c r="L266" s="92"/>
      <c r="M266" s="255"/>
      <c r="N266" s="255"/>
      <c r="R266" s="258" t="s">
        <v>172</v>
      </c>
    </row>
    <row r="267" spans="1:18" s="257" customFormat="1" ht="85.5" customHeight="1">
      <c r="A267" s="247"/>
      <c r="B267" s="428" t="s">
        <v>1577</v>
      </c>
      <c r="C267" s="415">
        <v>45111901</v>
      </c>
      <c r="D267" s="249" t="s">
        <v>382</v>
      </c>
      <c r="E267" s="429"/>
      <c r="F267" s="430"/>
      <c r="G267" s="430"/>
      <c r="H267" s="430"/>
      <c r="I267" s="416">
        <f t="shared" si="7"/>
        <v>0</v>
      </c>
      <c r="J267" s="432">
        <v>20000</v>
      </c>
      <c r="K267" s="253">
        <f t="shared" si="6"/>
        <v>0</v>
      </c>
      <c r="L267" s="280"/>
      <c r="M267" s="280"/>
      <c r="N267" s="247"/>
      <c r="R267" s="258"/>
    </row>
    <row r="268" spans="1:18" s="257" customFormat="1" ht="48" customHeight="1">
      <c r="A268" s="247"/>
      <c r="B268" s="428" t="s">
        <v>1578</v>
      </c>
      <c r="C268" s="415">
        <v>30171514</v>
      </c>
      <c r="D268" s="249" t="s">
        <v>382</v>
      </c>
      <c r="E268" s="429"/>
      <c r="F268" s="430"/>
      <c r="G268" s="430"/>
      <c r="H268" s="430"/>
      <c r="I268" s="416">
        <f t="shared" si="7"/>
        <v>0</v>
      </c>
      <c r="J268" s="432">
        <v>25000</v>
      </c>
      <c r="K268" s="253">
        <f t="shared" si="6"/>
        <v>0</v>
      </c>
      <c r="L268" s="280"/>
      <c r="M268" s="280"/>
      <c r="N268" s="247"/>
      <c r="R268" s="258"/>
    </row>
    <row r="269" spans="1:18" s="257" customFormat="1" ht="48" customHeight="1">
      <c r="A269" s="247"/>
      <c r="B269" s="248" t="s">
        <v>538</v>
      </c>
      <c r="C269" s="415">
        <v>43211711</v>
      </c>
      <c r="D269" s="249" t="s">
        <v>382</v>
      </c>
      <c r="E269" s="250"/>
      <c r="F269" s="251"/>
      <c r="G269" s="251"/>
      <c r="H269" s="251"/>
      <c r="I269" s="416">
        <f t="shared" si="7"/>
        <v>0</v>
      </c>
      <c r="J269" s="492">
        <v>25539</v>
      </c>
      <c r="K269" s="253">
        <f t="shared" si="6"/>
        <v>0</v>
      </c>
      <c r="L269" s="254"/>
      <c r="M269" s="255"/>
      <c r="N269" s="255"/>
      <c r="R269" s="258" t="s">
        <v>174</v>
      </c>
    </row>
    <row r="270" spans="1:18" ht="48" customHeight="1">
      <c r="A270" s="7"/>
      <c r="B270" s="125" t="s">
        <v>967</v>
      </c>
      <c r="C270" s="285">
        <v>43231512</v>
      </c>
      <c r="D270" s="120" t="s">
        <v>525</v>
      </c>
      <c r="E270" s="88">
        <v>1</v>
      </c>
      <c r="F270" s="95"/>
      <c r="G270" s="95"/>
      <c r="H270" s="95"/>
      <c r="I270" s="89">
        <f t="shared" si="7"/>
        <v>1</v>
      </c>
      <c r="J270" s="96">
        <v>84600</v>
      </c>
      <c r="K270" s="91">
        <f t="shared" si="6"/>
        <v>84600</v>
      </c>
      <c r="L270" s="92"/>
      <c r="M270" s="93"/>
      <c r="N270" s="93"/>
      <c r="R270" s="5" t="s">
        <v>175</v>
      </c>
    </row>
    <row r="271" spans="1:18" ht="48" customHeight="1" thickBot="1">
      <c r="A271" s="7"/>
      <c r="B271" s="126" t="s">
        <v>539</v>
      </c>
      <c r="C271" s="285">
        <v>43231512</v>
      </c>
      <c r="D271" s="127" t="s">
        <v>536</v>
      </c>
      <c r="E271" s="88">
        <v>2</v>
      </c>
      <c r="F271" s="95"/>
      <c r="G271" s="95"/>
      <c r="H271" s="95"/>
      <c r="I271" s="89">
        <f t="shared" si="7"/>
        <v>2</v>
      </c>
      <c r="J271" s="96">
        <v>22171</v>
      </c>
      <c r="K271" s="91">
        <f t="shared" si="6"/>
        <v>44342</v>
      </c>
      <c r="L271" s="92"/>
      <c r="M271" s="93"/>
      <c r="N271" s="93"/>
      <c r="R271" s="5" t="s">
        <v>176</v>
      </c>
    </row>
    <row r="272" spans="1:18" ht="48" customHeight="1">
      <c r="A272" s="7"/>
      <c r="B272" s="125" t="s">
        <v>968</v>
      </c>
      <c r="C272" s="285">
        <v>43231512</v>
      </c>
      <c r="D272" s="120" t="s">
        <v>536</v>
      </c>
      <c r="E272" s="88"/>
      <c r="F272" s="95"/>
      <c r="G272" s="95"/>
      <c r="H272" s="95"/>
      <c r="I272" s="89">
        <f t="shared" si="7"/>
        <v>0</v>
      </c>
      <c r="J272" s="96">
        <v>26670.46</v>
      </c>
      <c r="K272" s="91">
        <f t="shared" si="6"/>
        <v>0</v>
      </c>
      <c r="L272" s="92"/>
      <c r="M272" s="93"/>
      <c r="N272" s="93"/>
      <c r="R272" s="5" t="s">
        <v>177</v>
      </c>
    </row>
    <row r="273" spans="1:18" s="257" customFormat="1" ht="48" customHeight="1">
      <c r="A273" s="247"/>
      <c r="B273" s="125" t="s">
        <v>1141</v>
      </c>
      <c r="C273" s="285">
        <v>43231512</v>
      </c>
      <c r="D273" s="120" t="s">
        <v>970</v>
      </c>
      <c r="E273" s="88"/>
      <c r="F273" s="95"/>
      <c r="G273" s="95"/>
      <c r="H273" s="95"/>
      <c r="I273" s="89">
        <f t="shared" si="7"/>
        <v>0</v>
      </c>
      <c r="J273" s="96">
        <v>159471</v>
      </c>
      <c r="K273" s="91">
        <f t="shared" si="6"/>
        <v>0</v>
      </c>
      <c r="L273" s="92"/>
      <c r="M273" s="255"/>
      <c r="N273" s="255"/>
      <c r="R273" s="258"/>
    </row>
    <row r="274" spans="1:18" ht="48" customHeight="1">
      <c r="A274" s="7"/>
      <c r="B274" s="125" t="s">
        <v>969</v>
      </c>
      <c r="C274" s="285">
        <v>43231512</v>
      </c>
      <c r="D274" s="120" t="s">
        <v>536</v>
      </c>
      <c r="E274" s="88">
        <v>3</v>
      </c>
      <c r="F274" s="95"/>
      <c r="G274" s="95"/>
      <c r="H274" s="95"/>
      <c r="I274" s="89">
        <f t="shared" si="7"/>
        <v>3</v>
      </c>
      <c r="J274" s="96">
        <v>51324</v>
      </c>
      <c r="K274" s="91">
        <f aca="true" t="shared" si="8" ref="K274:K340">I274*J274</f>
        <v>153972</v>
      </c>
      <c r="L274" s="92"/>
      <c r="M274" s="93"/>
      <c r="N274" s="93"/>
      <c r="R274" s="5"/>
    </row>
    <row r="275" spans="1:18" s="150" customFormat="1" ht="48" customHeight="1">
      <c r="A275" s="64"/>
      <c r="B275" s="125" t="s">
        <v>870</v>
      </c>
      <c r="C275" s="285"/>
      <c r="D275" s="120" t="s">
        <v>970</v>
      </c>
      <c r="E275" s="88"/>
      <c r="F275" s="95"/>
      <c r="G275" s="95"/>
      <c r="H275" s="95"/>
      <c r="I275" s="89">
        <f t="shared" si="7"/>
        <v>0</v>
      </c>
      <c r="J275" s="96">
        <v>170469</v>
      </c>
      <c r="K275" s="91">
        <f t="shared" si="8"/>
        <v>0</v>
      </c>
      <c r="L275" s="92"/>
      <c r="M275" s="93"/>
      <c r="N275" s="93"/>
      <c r="R275" s="151"/>
    </row>
    <row r="276" spans="1:18" s="34" customFormat="1" ht="48" customHeight="1">
      <c r="A276" s="33"/>
      <c r="B276" s="125" t="s">
        <v>871</v>
      </c>
      <c r="C276" s="285"/>
      <c r="D276" s="120" t="s">
        <v>970</v>
      </c>
      <c r="E276" s="88"/>
      <c r="F276" s="95"/>
      <c r="G276" s="95"/>
      <c r="H276" s="95"/>
      <c r="I276" s="89">
        <f t="shared" si="7"/>
        <v>0</v>
      </c>
      <c r="J276" s="96">
        <v>7000</v>
      </c>
      <c r="K276" s="91">
        <f t="shared" si="8"/>
        <v>0</v>
      </c>
      <c r="L276" s="92"/>
      <c r="M276" s="93"/>
      <c r="N276" s="93"/>
      <c r="R276" s="35"/>
    </row>
    <row r="277" spans="1:18" ht="48" customHeight="1">
      <c r="A277" s="7"/>
      <c r="B277" s="125" t="s">
        <v>872</v>
      </c>
      <c r="C277" s="285"/>
      <c r="D277" s="120" t="s">
        <v>970</v>
      </c>
      <c r="E277" s="88"/>
      <c r="F277" s="95"/>
      <c r="G277" s="95"/>
      <c r="H277" s="95"/>
      <c r="I277" s="89">
        <f t="shared" si="7"/>
        <v>0</v>
      </c>
      <c r="J277" s="96">
        <v>18298</v>
      </c>
      <c r="K277" s="91">
        <f t="shared" si="8"/>
        <v>0</v>
      </c>
      <c r="L277" s="92"/>
      <c r="M277" s="93"/>
      <c r="N277" s="93"/>
      <c r="R277" s="5"/>
    </row>
    <row r="278" spans="1:18" s="34" customFormat="1" ht="48" customHeight="1">
      <c r="A278" s="33"/>
      <c r="B278" s="125" t="s">
        <v>971</v>
      </c>
      <c r="C278" s="285"/>
      <c r="D278" s="120" t="s">
        <v>970</v>
      </c>
      <c r="E278" s="88">
        <v>200</v>
      </c>
      <c r="F278" s="95"/>
      <c r="G278" s="95"/>
      <c r="H278" s="95"/>
      <c r="I278" s="89">
        <f aca="true" t="shared" si="9" ref="I278:I344">E278+F278+G278+H278</f>
        <v>200</v>
      </c>
      <c r="J278" s="96">
        <v>800</v>
      </c>
      <c r="K278" s="91">
        <f t="shared" si="8"/>
        <v>160000</v>
      </c>
      <c r="L278" s="92"/>
      <c r="M278" s="203"/>
      <c r="N278" s="203"/>
      <c r="R278" s="35" t="s">
        <v>186</v>
      </c>
    </row>
    <row r="279" spans="1:18" s="34" customFormat="1" ht="48" customHeight="1">
      <c r="A279" s="33"/>
      <c r="B279" s="125" t="s">
        <v>972</v>
      </c>
      <c r="C279" s="285"/>
      <c r="D279" s="128" t="s">
        <v>536</v>
      </c>
      <c r="E279" s="88"/>
      <c r="F279" s="95"/>
      <c r="G279" s="95"/>
      <c r="H279" s="95"/>
      <c r="I279" s="89">
        <f t="shared" si="9"/>
        <v>0</v>
      </c>
      <c r="J279" s="96">
        <v>2000000</v>
      </c>
      <c r="K279" s="91">
        <f t="shared" si="8"/>
        <v>0</v>
      </c>
      <c r="L279" s="92"/>
      <c r="M279" s="93"/>
      <c r="N279" s="93"/>
      <c r="R279" s="35" t="s">
        <v>187</v>
      </c>
    </row>
    <row r="280" spans="1:18" ht="48" customHeight="1" thickBot="1">
      <c r="A280" s="7"/>
      <c r="B280" s="126" t="s">
        <v>541</v>
      </c>
      <c r="C280" s="286"/>
      <c r="D280" s="127" t="s">
        <v>382</v>
      </c>
      <c r="E280" s="88"/>
      <c r="F280" s="95"/>
      <c r="G280" s="95"/>
      <c r="H280" s="95"/>
      <c r="I280" s="89">
        <f t="shared" si="9"/>
        <v>0</v>
      </c>
      <c r="J280" s="96"/>
      <c r="K280" s="91">
        <f t="shared" si="8"/>
        <v>0</v>
      </c>
      <c r="L280" s="92"/>
      <c r="M280" s="93"/>
      <c r="N280" s="93"/>
      <c r="R280" s="5" t="s">
        <v>188</v>
      </c>
    </row>
    <row r="281" spans="1:18" ht="48" customHeight="1">
      <c r="A281" s="7"/>
      <c r="B281" s="125" t="s">
        <v>542</v>
      </c>
      <c r="C281" s="285"/>
      <c r="D281" s="120" t="s">
        <v>536</v>
      </c>
      <c r="E281" s="88"/>
      <c r="F281" s="95"/>
      <c r="G281" s="95"/>
      <c r="H281" s="95"/>
      <c r="I281" s="89">
        <f t="shared" si="9"/>
        <v>0</v>
      </c>
      <c r="J281" s="96">
        <v>350</v>
      </c>
      <c r="K281" s="91">
        <f t="shared" si="8"/>
        <v>0</v>
      </c>
      <c r="L281" s="92"/>
      <c r="M281" s="93"/>
      <c r="N281" s="93"/>
      <c r="R281" s="5"/>
    </row>
    <row r="282" spans="1:18" s="34" customFormat="1" ht="48" customHeight="1">
      <c r="A282" s="33"/>
      <c r="B282" s="125" t="s">
        <v>855</v>
      </c>
      <c r="C282" s="285"/>
      <c r="D282" s="120" t="s">
        <v>864</v>
      </c>
      <c r="E282" s="88"/>
      <c r="F282" s="95"/>
      <c r="G282" s="95"/>
      <c r="H282" s="95"/>
      <c r="I282" s="89">
        <f t="shared" si="9"/>
        <v>0</v>
      </c>
      <c r="J282" s="96">
        <v>450000</v>
      </c>
      <c r="K282" s="91">
        <f t="shared" si="8"/>
        <v>0</v>
      </c>
      <c r="L282" s="92"/>
      <c r="M282" s="93"/>
      <c r="N282" s="93"/>
      <c r="R282" s="35"/>
    </row>
    <row r="283" spans="1:18" s="34" customFormat="1" ht="48" customHeight="1">
      <c r="A283" s="33"/>
      <c r="B283" s="125" t="s">
        <v>973</v>
      </c>
      <c r="C283" s="285"/>
      <c r="D283" s="120" t="s">
        <v>525</v>
      </c>
      <c r="E283" s="88"/>
      <c r="F283" s="95"/>
      <c r="G283" s="95"/>
      <c r="H283" s="95"/>
      <c r="I283" s="89">
        <f t="shared" si="9"/>
        <v>0</v>
      </c>
      <c r="J283" s="96">
        <v>500000</v>
      </c>
      <c r="K283" s="91">
        <f t="shared" si="8"/>
        <v>0</v>
      </c>
      <c r="L283" s="92"/>
      <c r="M283" s="93"/>
      <c r="N283" s="93"/>
      <c r="R283" s="35"/>
    </row>
    <row r="284" spans="1:18" s="34" customFormat="1" ht="48" customHeight="1">
      <c r="A284" s="33"/>
      <c r="B284" s="125" t="s">
        <v>974</v>
      </c>
      <c r="C284" s="285"/>
      <c r="D284" s="120" t="s">
        <v>525</v>
      </c>
      <c r="E284" s="88"/>
      <c r="F284" s="95"/>
      <c r="G284" s="95"/>
      <c r="H284" s="95"/>
      <c r="I284" s="89">
        <f t="shared" si="9"/>
        <v>0</v>
      </c>
      <c r="J284" s="96">
        <v>300000</v>
      </c>
      <c r="K284" s="91">
        <f t="shared" si="8"/>
        <v>0</v>
      </c>
      <c r="L284" s="92"/>
      <c r="M284" s="93"/>
      <c r="N284" s="93"/>
      <c r="R284" s="35" t="s">
        <v>189</v>
      </c>
    </row>
    <row r="285" spans="1:18" s="34" customFormat="1" ht="48" customHeight="1">
      <c r="A285" s="33"/>
      <c r="B285" s="125" t="s">
        <v>975</v>
      </c>
      <c r="C285" s="285"/>
      <c r="D285" s="128" t="s">
        <v>525</v>
      </c>
      <c r="E285" s="88"/>
      <c r="F285" s="95"/>
      <c r="G285" s="95"/>
      <c r="H285" s="95"/>
      <c r="I285" s="89">
        <f t="shared" si="9"/>
        <v>0</v>
      </c>
      <c r="J285" s="96">
        <v>350000</v>
      </c>
      <c r="K285" s="91">
        <f t="shared" si="8"/>
        <v>0</v>
      </c>
      <c r="L285" s="92"/>
      <c r="M285" s="93"/>
      <c r="N285" s="93"/>
      <c r="R285" s="35"/>
    </row>
    <row r="286" spans="1:18" s="34" customFormat="1" ht="48" customHeight="1">
      <c r="A286" s="33"/>
      <c r="B286" s="125" t="s">
        <v>976</v>
      </c>
      <c r="C286" s="285"/>
      <c r="D286" s="120" t="s">
        <v>525</v>
      </c>
      <c r="E286" s="88"/>
      <c r="F286" s="95"/>
      <c r="G286" s="95"/>
      <c r="H286" s="95"/>
      <c r="I286" s="89">
        <f t="shared" si="9"/>
        <v>0</v>
      </c>
      <c r="J286" s="96">
        <v>1000000</v>
      </c>
      <c r="K286" s="91">
        <f t="shared" si="8"/>
        <v>0</v>
      </c>
      <c r="L286" s="92"/>
      <c r="M286" s="93"/>
      <c r="N286" s="93"/>
      <c r="R286" s="35" t="s">
        <v>190</v>
      </c>
    </row>
    <row r="287" spans="1:18" s="84" customFormat="1" ht="48" customHeight="1">
      <c r="A287" s="83"/>
      <c r="B287" s="125" t="s">
        <v>977</v>
      </c>
      <c r="C287" s="285"/>
      <c r="D287" s="120" t="s">
        <v>382</v>
      </c>
      <c r="E287" s="95"/>
      <c r="F287" s="95"/>
      <c r="G287" s="95"/>
      <c r="H287" s="95"/>
      <c r="I287" s="89">
        <f t="shared" si="9"/>
        <v>0</v>
      </c>
      <c r="J287" s="96">
        <v>3000000</v>
      </c>
      <c r="K287" s="91">
        <f t="shared" si="8"/>
        <v>0</v>
      </c>
      <c r="L287" s="92"/>
      <c r="M287" s="93"/>
      <c r="N287" s="93"/>
      <c r="R287" s="85"/>
    </row>
    <row r="288" spans="1:18" s="147" customFormat="1" ht="48" customHeight="1">
      <c r="A288" s="146"/>
      <c r="B288" s="125" t="s">
        <v>978</v>
      </c>
      <c r="C288" s="285"/>
      <c r="D288" s="120" t="s">
        <v>382</v>
      </c>
      <c r="E288" s="95"/>
      <c r="F288" s="95"/>
      <c r="G288" s="95"/>
      <c r="H288" s="95"/>
      <c r="I288" s="89">
        <f t="shared" si="9"/>
        <v>0</v>
      </c>
      <c r="J288" s="96">
        <v>90000</v>
      </c>
      <c r="K288" s="91">
        <f t="shared" si="8"/>
        <v>0</v>
      </c>
      <c r="L288" s="92"/>
      <c r="M288" s="93"/>
      <c r="N288" s="93"/>
      <c r="R288" s="148" t="s">
        <v>191</v>
      </c>
    </row>
    <row r="289" spans="1:18" s="257" customFormat="1" ht="48" customHeight="1">
      <c r="A289" s="247"/>
      <c r="B289" s="125" t="s">
        <v>979</v>
      </c>
      <c r="C289" s="285">
        <v>44111911</v>
      </c>
      <c r="D289" s="120" t="s">
        <v>382</v>
      </c>
      <c r="E289" s="88"/>
      <c r="F289" s="95"/>
      <c r="G289" s="95"/>
      <c r="H289" s="95"/>
      <c r="I289" s="89">
        <f t="shared" si="9"/>
        <v>0</v>
      </c>
      <c r="J289" s="96">
        <v>300000</v>
      </c>
      <c r="K289" s="91">
        <f t="shared" si="8"/>
        <v>0</v>
      </c>
      <c r="L289" s="92"/>
      <c r="M289" s="255"/>
      <c r="N289" s="255"/>
      <c r="R289" s="258" t="s">
        <v>193</v>
      </c>
    </row>
    <row r="290" spans="1:18" s="257" customFormat="1" ht="48" customHeight="1">
      <c r="A290" s="247"/>
      <c r="B290" s="125" t="s">
        <v>1568</v>
      </c>
      <c r="C290" s="285">
        <v>43211509</v>
      </c>
      <c r="D290" s="120" t="s">
        <v>867</v>
      </c>
      <c r="E290" s="106"/>
      <c r="F290" s="95"/>
      <c r="G290" s="95"/>
      <c r="H290" s="95"/>
      <c r="I290" s="89">
        <f t="shared" si="9"/>
        <v>0</v>
      </c>
      <c r="J290" s="96">
        <v>9000</v>
      </c>
      <c r="K290" s="91">
        <f t="shared" si="8"/>
        <v>0</v>
      </c>
      <c r="L290" s="92"/>
      <c r="M290" s="255"/>
      <c r="N290" s="255"/>
      <c r="R290" s="258"/>
    </row>
    <row r="291" spans="1:18" s="34" customFormat="1" ht="48" customHeight="1">
      <c r="A291" s="33"/>
      <c r="B291" s="125" t="s">
        <v>981</v>
      </c>
      <c r="C291" s="285">
        <v>43191503</v>
      </c>
      <c r="D291" s="120" t="s">
        <v>980</v>
      </c>
      <c r="E291" s="88">
        <v>20</v>
      </c>
      <c r="F291" s="95"/>
      <c r="G291" s="95"/>
      <c r="H291" s="95"/>
      <c r="I291" s="89">
        <f t="shared" si="9"/>
        <v>20</v>
      </c>
      <c r="J291" s="96">
        <v>2000</v>
      </c>
      <c r="K291" s="91">
        <f t="shared" si="8"/>
        <v>40000</v>
      </c>
      <c r="L291" s="92"/>
      <c r="M291" s="203"/>
      <c r="N291" s="203"/>
      <c r="R291" s="35"/>
    </row>
    <row r="292" spans="1:18" ht="48" customHeight="1">
      <c r="A292" s="7"/>
      <c r="B292" s="125" t="s">
        <v>982</v>
      </c>
      <c r="C292" s="285"/>
      <c r="D292" s="120" t="s">
        <v>382</v>
      </c>
      <c r="E292" s="88"/>
      <c r="F292" s="95"/>
      <c r="G292" s="95"/>
      <c r="H292" s="95"/>
      <c r="I292" s="89">
        <f t="shared" si="9"/>
        <v>0</v>
      </c>
      <c r="J292" s="96">
        <v>1500</v>
      </c>
      <c r="K292" s="91">
        <f t="shared" si="8"/>
        <v>0</v>
      </c>
      <c r="L292" s="92"/>
      <c r="M292" s="93"/>
      <c r="N292" s="93"/>
      <c r="R292" s="5" t="s">
        <v>194</v>
      </c>
    </row>
    <row r="293" spans="1:18" ht="48" customHeight="1">
      <c r="A293" s="7"/>
      <c r="B293" s="125" t="s">
        <v>543</v>
      </c>
      <c r="C293" s="285"/>
      <c r="D293" s="120" t="s">
        <v>382</v>
      </c>
      <c r="E293" s="88"/>
      <c r="F293" s="95"/>
      <c r="G293" s="95"/>
      <c r="H293" s="95"/>
      <c r="I293" s="89">
        <f t="shared" si="9"/>
        <v>0</v>
      </c>
      <c r="J293" s="96">
        <v>800</v>
      </c>
      <c r="K293" s="91">
        <f t="shared" si="8"/>
        <v>0</v>
      </c>
      <c r="L293" s="92"/>
      <c r="M293" s="93"/>
      <c r="N293" s="93"/>
      <c r="R293" s="5"/>
    </row>
    <row r="294" spans="1:18" ht="48" customHeight="1">
      <c r="A294" s="7"/>
      <c r="B294" s="125" t="s">
        <v>1188</v>
      </c>
      <c r="C294" s="285">
        <v>43191606</v>
      </c>
      <c r="D294" s="120" t="s">
        <v>382</v>
      </c>
      <c r="E294" s="88">
        <v>4</v>
      </c>
      <c r="F294" s="95"/>
      <c r="G294" s="95"/>
      <c r="H294" s="95"/>
      <c r="I294" s="89">
        <f t="shared" si="9"/>
        <v>4</v>
      </c>
      <c r="J294" s="96">
        <v>4500</v>
      </c>
      <c r="K294" s="91">
        <f t="shared" si="8"/>
        <v>18000</v>
      </c>
      <c r="L294" s="92"/>
      <c r="M294" s="93"/>
      <c r="N294" s="93"/>
      <c r="R294" s="5" t="s">
        <v>195</v>
      </c>
    </row>
    <row r="295" spans="1:18" ht="48" customHeight="1">
      <c r="A295" s="7"/>
      <c r="B295" s="125" t="s">
        <v>544</v>
      </c>
      <c r="C295" s="285">
        <v>43191504</v>
      </c>
      <c r="D295" s="120" t="s">
        <v>382</v>
      </c>
      <c r="E295" s="88">
        <v>16</v>
      </c>
      <c r="F295" s="95"/>
      <c r="G295" s="95"/>
      <c r="H295" s="95"/>
      <c r="I295" s="89">
        <f t="shared" si="9"/>
        <v>16</v>
      </c>
      <c r="J295" s="96">
        <v>7500</v>
      </c>
      <c r="K295" s="91">
        <f t="shared" si="8"/>
        <v>120000</v>
      </c>
      <c r="L295" s="92"/>
      <c r="M295" s="93"/>
      <c r="N295" s="93"/>
      <c r="R295" s="5" t="s">
        <v>197</v>
      </c>
    </row>
    <row r="296" spans="1:18" ht="48" customHeight="1">
      <c r="A296" s="7"/>
      <c r="B296" s="245" t="s">
        <v>989</v>
      </c>
      <c r="C296" s="287">
        <v>43222609</v>
      </c>
      <c r="D296" s="120" t="s">
        <v>382</v>
      </c>
      <c r="E296" s="105">
        <v>1</v>
      </c>
      <c r="F296" s="266"/>
      <c r="G296" s="266"/>
      <c r="H296" s="266"/>
      <c r="I296" s="89">
        <f t="shared" si="9"/>
        <v>1</v>
      </c>
      <c r="J296" s="209">
        <v>4000</v>
      </c>
      <c r="K296" s="91">
        <f t="shared" si="8"/>
        <v>4000</v>
      </c>
      <c r="L296" s="112"/>
      <c r="M296" s="229"/>
      <c r="N296" s="27"/>
      <c r="R296" s="5"/>
    </row>
    <row r="297" spans="1:18" ht="48" customHeight="1">
      <c r="A297" s="7"/>
      <c r="B297" s="125" t="s">
        <v>1202</v>
      </c>
      <c r="C297" s="285"/>
      <c r="D297" s="120" t="s">
        <v>382</v>
      </c>
      <c r="E297" s="105">
        <v>2</v>
      </c>
      <c r="F297" s="266"/>
      <c r="G297" s="307"/>
      <c r="H297" s="307"/>
      <c r="I297" s="89">
        <f t="shared" si="9"/>
        <v>2</v>
      </c>
      <c r="J297" s="209">
        <v>7500</v>
      </c>
      <c r="K297" s="91">
        <f t="shared" si="8"/>
        <v>15000</v>
      </c>
      <c r="L297" s="112"/>
      <c r="M297" s="229"/>
      <c r="N297" s="27"/>
      <c r="R297" s="5"/>
    </row>
    <row r="298" spans="1:18" s="34" customFormat="1" ht="48" customHeight="1">
      <c r="A298" s="36"/>
      <c r="B298" s="125" t="s">
        <v>545</v>
      </c>
      <c r="C298" s="285"/>
      <c r="D298" s="120" t="s">
        <v>382</v>
      </c>
      <c r="E298" s="88"/>
      <c r="F298" s="95">
        <v>1</v>
      </c>
      <c r="G298" s="95"/>
      <c r="H298" s="95"/>
      <c r="I298" s="89">
        <f t="shared" si="9"/>
        <v>1</v>
      </c>
      <c r="J298" s="96">
        <v>2500</v>
      </c>
      <c r="K298" s="91">
        <f t="shared" si="8"/>
        <v>2500</v>
      </c>
      <c r="L298" s="98"/>
      <c r="M298" s="99"/>
      <c r="N298" s="99"/>
      <c r="R298" s="35" t="s">
        <v>199</v>
      </c>
    </row>
    <row r="299" spans="1:18" s="257" customFormat="1" ht="48" customHeight="1">
      <c r="A299" s="261"/>
      <c r="B299" s="125" t="s">
        <v>983</v>
      </c>
      <c r="C299" s="285">
        <v>45111603</v>
      </c>
      <c r="D299" s="120" t="s">
        <v>382</v>
      </c>
      <c r="E299" s="88"/>
      <c r="F299" s="95"/>
      <c r="G299" s="95"/>
      <c r="H299" s="95"/>
      <c r="I299" s="89">
        <f t="shared" si="9"/>
        <v>0</v>
      </c>
      <c r="J299" s="96">
        <v>30000</v>
      </c>
      <c r="K299" s="91">
        <f t="shared" si="8"/>
        <v>0</v>
      </c>
      <c r="L299" s="98"/>
      <c r="M299" s="264"/>
      <c r="N299" s="264"/>
      <c r="R299" s="258"/>
    </row>
    <row r="300" spans="1:18" s="257" customFormat="1" ht="48" customHeight="1">
      <c r="A300" s="261"/>
      <c r="B300" s="125" t="s">
        <v>1204</v>
      </c>
      <c r="C300" s="285">
        <v>45111603</v>
      </c>
      <c r="D300" s="120" t="s">
        <v>382</v>
      </c>
      <c r="E300" s="88"/>
      <c r="F300" s="95"/>
      <c r="G300" s="95"/>
      <c r="H300" s="95"/>
      <c r="I300" s="89">
        <f t="shared" si="9"/>
        <v>0</v>
      </c>
      <c r="J300" s="96">
        <v>50000</v>
      </c>
      <c r="K300" s="91">
        <f t="shared" si="8"/>
        <v>0</v>
      </c>
      <c r="L300" s="98"/>
      <c r="M300" s="264"/>
      <c r="N300" s="264"/>
      <c r="R300" s="258" t="s">
        <v>200</v>
      </c>
    </row>
    <row r="301" spans="1:18" s="257" customFormat="1" ht="48" customHeight="1">
      <c r="A301" s="261"/>
      <c r="B301" s="125" t="s">
        <v>1205</v>
      </c>
      <c r="C301" s="285">
        <v>45111603</v>
      </c>
      <c r="D301" s="120" t="s">
        <v>382</v>
      </c>
      <c r="E301" s="88"/>
      <c r="F301" s="95"/>
      <c r="G301" s="95"/>
      <c r="H301" s="95"/>
      <c r="I301" s="89">
        <f t="shared" si="9"/>
        <v>0</v>
      </c>
      <c r="J301" s="96">
        <v>50001</v>
      </c>
      <c r="K301" s="91">
        <f t="shared" si="8"/>
        <v>0</v>
      </c>
      <c r="L301" s="173"/>
      <c r="M301" s="296"/>
      <c r="N301" s="261"/>
      <c r="R301" s="258"/>
    </row>
    <row r="302" spans="1:18" s="34" customFormat="1" ht="89.25" customHeight="1">
      <c r="A302" s="36"/>
      <c r="B302" s="278" t="s">
        <v>1583</v>
      </c>
      <c r="C302" s="357">
        <v>45111603</v>
      </c>
      <c r="D302" s="216" t="s">
        <v>382</v>
      </c>
      <c r="E302" s="411"/>
      <c r="F302" s="358"/>
      <c r="G302" s="358"/>
      <c r="H302" s="400"/>
      <c r="I302" s="199">
        <f t="shared" si="9"/>
        <v>0</v>
      </c>
      <c r="J302" s="401">
        <v>15000</v>
      </c>
      <c r="K302" s="201">
        <f t="shared" si="8"/>
        <v>0</v>
      </c>
      <c r="L302" s="218"/>
      <c r="M302" s="218"/>
      <c r="N302" s="36"/>
      <c r="R302" s="35"/>
    </row>
    <row r="303" spans="1:18" s="84" customFormat="1" ht="89.25" customHeight="1">
      <c r="A303" s="87"/>
      <c r="B303" s="428" t="s">
        <v>1584</v>
      </c>
      <c r="C303" s="415">
        <v>45111809</v>
      </c>
      <c r="D303" s="249" t="s">
        <v>382</v>
      </c>
      <c r="E303" s="429"/>
      <c r="F303" s="430"/>
      <c r="G303" s="431"/>
      <c r="H303" s="431"/>
      <c r="I303" s="416">
        <f t="shared" si="9"/>
        <v>0</v>
      </c>
      <c r="J303" s="432">
        <v>2200</v>
      </c>
      <c r="K303" s="253">
        <f t="shared" si="8"/>
        <v>0</v>
      </c>
      <c r="L303" s="296"/>
      <c r="M303" s="231"/>
      <c r="N303" s="232"/>
      <c r="R303" s="85"/>
    </row>
    <row r="304" spans="1:18" s="34" customFormat="1" ht="48" customHeight="1">
      <c r="A304" s="36"/>
      <c r="B304" s="248" t="s">
        <v>1602</v>
      </c>
      <c r="C304" s="415">
        <v>52161505</v>
      </c>
      <c r="D304" s="249" t="s">
        <v>382</v>
      </c>
      <c r="E304" s="419"/>
      <c r="F304" s="431"/>
      <c r="G304" s="431"/>
      <c r="H304" s="431"/>
      <c r="I304" s="416">
        <f t="shared" si="9"/>
        <v>0</v>
      </c>
      <c r="J304" s="432">
        <v>80000</v>
      </c>
      <c r="K304" s="253">
        <f t="shared" si="8"/>
        <v>0</v>
      </c>
      <c r="L304" s="296"/>
      <c r="M304" s="218"/>
      <c r="N304" s="36"/>
      <c r="R304" s="35"/>
    </row>
    <row r="305" spans="1:18" s="34" customFormat="1" ht="27">
      <c r="A305" s="33"/>
      <c r="B305" s="217" t="s">
        <v>546</v>
      </c>
      <c r="C305" s="357">
        <v>45111603</v>
      </c>
      <c r="D305" s="216" t="s">
        <v>382</v>
      </c>
      <c r="E305" s="198"/>
      <c r="F305" s="215"/>
      <c r="G305" s="215"/>
      <c r="H305" s="215"/>
      <c r="I305" s="199">
        <f t="shared" si="9"/>
        <v>0</v>
      </c>
      <c r="J305" s="214">
        <v>15000</v>
      </c>
      <c r="K305" s="201">
        <f t="shared" si="8"/>
        <v>0</v>
      </c>
      <c r="L305" s="202"/>
      <c r="M305" s="203"/>
      <c r="N305" s="203"/>
      <c r="R305" s="35"/>
    </row>
    <row r="306" spans="1:18" s="34" customFormat="1" ht="48" customHeight="1">
      <c r="A306" s="33"/>
      <c r="B306" s="217" t="s">
        <v>820</v>
      </c>
      <c r="C306" s="357">
        <v>60101732</v>
      </c>
      <c r="D306" s="216" t="s">
        <v>382</v>
      </c>
      <c r="E306" s="198"/>
      <c r="F306" s="215"/>
      <c r="G306" s="215"/>
      <c r="H306" s="215"/>
      <c r="I306" s="199">
        <f t="shared" si="9"/>
        <v>0</v>
      </c>
      <c r="J306" s="214">
        <v>3000</v>
      </c>
      <c r="K306" s="201">
        <f t="shared" si="8"/>
        <v>0</v>
      </c>
      <c r="L306" s="202"/>
      <c r="M306" s="203"/>
      <c r="N306" s="203"/>
      <c r="R306" s="35" t="s">
        <v>203</v>
      </c>
    </row>
    <row r="307" spans="1:18" s="34" customFormat="1" ht="48" customHeight="1">
      <c r="A307" s="33"/>
      <c r="B307" s="125" t="s">
        <v>547</v>
      </c>
      <c r="C307" s="285">
        <v>43211711</v>
      </c>
      <c r="D307" s="120" t="s">
        <v>382</v>
      </c>
      <c r="E307" s="88"/>
      <c r="F307" s="95"/>
      <c r="G307" s="95"/>
      <c r="H307" s="95"/>
      <c r="I307" s="89">
        <f t="shared" si="9"/>
        <v>0</v>
      </c>
      <c r="J307" s="96">
        <v>27000</v>
      </c>
      <c r="K307" s="91">
        <f t="shared" si="8"/>
        <v>0</v>
      </c>
      <c r="L307" s="92"/>
      <c r="M307" s="93"/>
      <c r="N307" s="93"/>
      <c r="R307" s="35" t="s">
        <v>204</v>
      </c>
    </row>
    <row r="308" spans="1:18" s="34" customFormat="1" ht="48" customHeight="1">
      <c r="A308" s="33"/>
      <c r="B308" s="118" t="s">
        <v>1643</v>
      </c>
      <c r="C308" s="285"/>
      <c r="D308" s="120" t="s">
        <v>382</v>
      </c>
      <c r="E308" s="88">
        <v>1</v>
      </c>
      <c r="F308" s="95"/>
      <c r="G308" s="95"/>
      <c r="H308" s="95"/>
      <c r="I308" s="89">
        <f>E308+F308+G308+H308</f>
        <v>1</v>
      </c>
      <c r="J308" s="96">
        <v>3000</v>
      </c>
      <c r="K308" s="91">
        <f>I308*J308</f>
        <v>3000</v>
      </c>
      <c r="L308" s="112"/>
      <c r="M308" s="229"/>
      <c r="N308" s="27"/>
      <c r="R308" s="35"/>
    </row>
    <row r="309" spans="1:18" s="257" customFormat="1" ht="48" customHeight="1">
      <c r="A309" s="261"/>
      <c r="B309" s="125" t="s">
        <v>1203</v>
      </c>
      <c r="C309" s="285">
        <v>32101602</v>
      </c>
      <c r="D309" s="120" t="s">
        <v>382</v>
      </c>
      <c r="E309" s="88"/>
      <c r="F309" s="95"/>
      <c r="G309" s="95"/>
      <c r="H309" s="95"/>
      <c r="I309" s="89">
        <f t="shared" si="9"/>
        <v>0</v>
      </c>
      <c r="J309" s="96">
        <v>350</v>
      </c>
      <c r="K309" s="91">
        <f t="shared" si="8"/>
        <v>0</v>
      </c>
      <c r="L309" s="98"/>
      <c r="M309" s="264"/>
      <c r="N309" s="264"/>
      <c r="R309" s="258"/>
    </row>
    <row r="310" spans="1:18" s="34" customFormat="1" ht="48" customHeight="1">
      <c r="A310" s="36"/>
      <c r="B310" s="125" t="s">
        <v>984</v>
      </c>
      <c r="C310" s="285">
        <v>32101602</v>
      </c>
      <c r="D310" s="120" t="s">
        <v>382</v>
      </c>
      <c r="E310" s="88">
        <v>15</v>
      </c>
      <c r="F310" s="95"/>
      <c r="G310" s="95"/>
      <c r="H310" s="95"/>
      <c r="I310" s="89">
        <f t="shared" si="9"/>
        <v>15</v>
      </c>
      <c r="J310" s="96">
        <v>500</v>
      </c>
      <c r="K310" s="91">
        <f t="shared" si="8"/>
        <v>7500</v>
      </c>
      <c r="L310" s="98"/>
      <c r="M310" s="99"/>
      <c r="N310" s="99"/>
      <c r="R310" s="35" t="s">
        <v>205</v>
      </c>
    </row>
    <row r="311" spans="1:18" s="34" customFormat="1" ht="48" customHeight="1">
      <c r="A311" s="36"/>
      <c r="B311" s="125" t="s">
        <v>775</v>
      </c>
      <c r="C311" s="285">
        <v>32101602</v>
      </c>
      <c r="D311" s="120" t="s">
        <v>382</v>
      </c>
      <c r="E311" s="88">
        <v>6</v>
      </c>
      <c r="F311" s="95"/>
      <c r="G311" s="95"/>
      <c r="H311" s="95"/>
      <c r="I311" s="89">
        <f t="shared" si="9"/>
        <v>6</v>
      </c>
      <c r="J311" s="96">
        <v>800</v>
      </c>
      <c r="K311" s="91">
        <f t="shared" si="8"/>
        <v>4800</v>
      </c>
      <c r="L311" s="98"/>
      <c r="M311" s="99"/>
      <c r="N311" s="99"/>
      <c r="R311" s="35"/>
    </row>
    <row r="312" spans="1:18" s="34" customFormat="1" ht="48" customHeight="1">
      <c r="A312" s="36"/>
      <c r="B312" s="118" t="s">
        <v>1642</v>
      </c>
      <c r="C312" s="285"/>
      <c r="D312" s="120" t="s">
        <v>382</v>
      </c>
      <c r="E312" s="88">
        <v>3</v>
      </c>
      <c r="F312" s="95">
        <v>2</v>
      </c>
      <c r="G312" s="95"/>
      <c r="H312" s="95"/>
      <c r="I312" s="89">
        <f>E312+F312+G312+H312</f>
        <v>5</v>
      </c>
      <c r="J312" s="96">
        <v>400</v>
      </c>
      <c r="K312" s="91">
        <f>I312*J312</f>
        <v>2000</v>
      </c>
      <c r="L312" s="173"/>
      <c r="M312" s="231"/>
      <c r="N312" s="232"/>
      <c r="R312" s="35"/>
    </row>
    <row r="313" spans="1:18" s="34" customFormat="1" ht="48" customHeight="1">
      <c r="A313" s="36"/>
      <c r="B313" s="118" t="s">
        <v>1641</v>
      </c>
      <c r="C313" s="285"/>
      <c r="D313" s="120" t="s">
        <v>382</v>
      </c>
      <c r="E313" s="88">
        <v>3</v>
      </c>
      <c r="F313" s="95">
        <v>2</v>
      </c>
      <c r="G313" s="95"/>
      <c r="H313" s="95"/>
      <c r="I313" s="89">
        <f>E313+F313+G313+H313</f>
        <v>5</v>
      </c>
      <c r="J313" s="96">
        <v>600</v>
      </c>
      <c r="K313" s="91">
        <f>I313*J313</f>
        <v>3000</v>
      </c>
      <c r="L313" s="173"/>
      <c r="M313" s="231"/>
      <c r="N313" s="232"/>
      <c r="R313" s="35"/>
    </row>
    <row r="314" spans="1:18" s="257" customFormat="1" ht="48" customHeight="1">
      <c r="A314" s="261"/>
      <c r="B314" s="125" t="s">
        <v>1254</v>
      </c>
      <c r="C314" s="285">
        <v>43231512</v>
      </c>
      <c r="D314" s="120"/>
      <c r="E314" s="105"/>
      <c r="F314" s="307"/>
      <c r="G314" s="307"/>
      <c r="H314" s="307"/>
      <c r="I314" s="89">
        <f t="shared" si="9"/>
        <v>0</v>
      </c>
      <c r="J314" s="209">
        <v>150000</v>
      </c>
      <c r="K314" s="91">
        <f t="shared" si="8"/>
        <v>0</v>
      </c>
      <c r="L314" s="173"/>
      <c r="M314" s="296"/>
      <c r="N314" s="261"/>
      <c r="R314" s="258"/>
    </row>
    <row r="315" spans="1:18" s="257" customFormat="1" ht="48" customHeight="1">
      <c r="A315" s="247"/>
      <c r="B315" s="248" t="s">
        <v>985</v>
      </c>
      <c r="C315" s="415">
        <v>43231512</v>
      </c>
      <c r="D315" s="249" t="s">
        <v>382</v>
      </c>
      <c r="E315" s="250"/>
      <c r="F315" s="251"/>
      <c r="G315" s="251"/>
      <c r="H315" s="251"/>
      <c r="I315" s="416">
        <f t="shared" si="9"/>
        <v>0</v>
      </c>
      <c r="J315" s="492">
        <v>20000</v>
      </c>
      <c r="K315" s="253">
        <f t="shared" si="8"/>
        <v>0</v>
      </c>
      <c r="L315" s="254"/>
      <c r="M315" s="255"/>
      <c r="N315" s="255"/>
      <c r="R315" s="258"/>
    </row>
    <row r="316" spans="1:18" s="34" customFormat="1" ht="48" customHeight="1">
      <c r="A316" s="239"/>
      <c r="B316" s="409" t="s">
        <v>1253</v>
      </c>
      <c r="C316" s="357">
        <v>46171619</v>
      </c>
      <c r="D316" s="410" t="s">
        <v>864</v>
      </c>
      <c r="E316" s="411">
        <v>2</v>
      </c>
      <c r="F316" s="358">
        <v>2</v>
      </c>
      <c r="G316" s="358">
        <v>2</v>
      </c>
      <c r="H316" s="358"/>
      <c r="I316" s="199">
        <f t="shared" si="9"/>
        <v>6</v>
      </c>
      <c r="J316" s="412">
        <v>9000</v>
      </c>
      <c r="K316" s="201">
        <f t="shared" si="8"/>
        <v>54000</v>
      </c>
      <c r="L316" s="413"/>
      <c r="M316" s="413"/>
      <c r="N316" s="239"/>
      <c r="R316" s="35"/>
    </row>
    <row r="317" spans="1:18" s="150" customFormat="1" ht="48" customHeight="1">
      <c r="A317" s="64"/>
      <c r="B317" s="125" t="s">
        <v>986</v>
      </c>
      <c r="C317" s="285"/>
      <c r="D317" s="120" t="s">
        <v>382</v>
      </c>
      <c r="E317" s="88"/>
      <c r="F317" s="95"/>
      <c r="G317" s="95"/>
      <c r="H317" s="95"/>
      <c r="I317" s="89">
        <f t="shared" si="9"/>
        <v>0</v>
      </c>
      <c r="J317" s="96">
        <v>89969</v>
      </c>
      <c r="K317" s="91">
        <f t="shared" si="8"/>
        <v>0</v>
      </c>
      <c r="L317" s="92"/>
      <c r="M317" s="93"/>
      <c r="N317" s="93"/>
      <c r="R317" s="151"/>
    </row>
    <row r="318" spans="1:18" s="150" customFormat="1" ht="48" customHeight="1">
      <c r="A318" s="64"/>
      <c r="B318" s="125" t="s">
        <v>987</v>
      </c>
      <c r="C318" s="285"/>
      <c r="D318" s="120" t="s">
        <v>382</v>
      </c>
      <c r="E318" s="88"/>
      <c r="F318" s="95"/>
      <c r="G318" s="95"/>
      <c r="H318" s="95"/>
      <c r="I318" s="89">
        <f t="shared" si="9"/>
        <v>0</v>
      </c>
      <c r="J318" s="96">
        <v>30000</v>
      </c>
      <c r="K318" s="91">
        <f t="shared" si="8"/>
        <v>0</v>
      </c>
      <c r="L318" s="92"/>
      <c r="M318" s="93"/>
      <c r="N318" s="93"/>
      <c r="R318" s="151" t="s">
        <v>208</v>
      </c>
    </row>
    <row r="319" spans="1:18" s="34" customFormat="1" ht="48" customHeight="1">
      <c r="A319" s="33"/>
      <c r="B319" s="125" t="s">
        <v>1173</v>
      </c>
      <c r="C319" s="285"/>
      <c r="D319" s="120" t="s">
        <v>867</v>
      </c>
      <c r="E319" s="88"/>
      <c r="F319" s="95"/>
      <c r="G319" s="95"/>
      <c r="H319" s="95"/>
      <c r="I319" s="89">
        <f t="shared" si="9"/>
        <v>0</v>
      </c>
      <c r="J319" s="96">
        <v>40500</v>
      </c>
      <c r="K319" s="91">
        <f t="shared" si="8"/>
        <v>0</v>
      </c>
      <c r="L319" s="112"/>
      <c r="M319" s="112"/>
      <c r="N319" s="113"/>
      <c r="R319" s="35"/>
    </row>
    <row r="320" spans="1:18" ht="48" customHeight="1">
      <c r="A320" s="13"/>
      <c r="B320" s="125" t="s">
        <v>988</v>
      </c>
      <c r="C320" s="285"/>
      <c r="D320" s="120" t="s">
        <v>382</v>
      </c>
      <c r="E320" s="88"/>
      <c r="F320" s="95"/>
      <c r="G320" s="95"/>
      <c r="H320" s="95"/>
      <c r="I320" s="89">
        <f t="shared" si="9"/>
        <v>0</v>
      </c>
      <c r="J320" s="96">
        <v>100000</v>
      </c>
      <c r="K320" s="91">
        <f t="shared" si="8"/>
        <v>0</v>
      </c>
      <c r="L320" s="98"/>
      <c r="M320" s="99"/>
      <c r="N320" s="99"/>
      <c r="R320" s="5"/>
    </row>
    <row r="321" spans="1:18" s="34" customFormat="1" ht="48" customHeight="1">
      <c r="A321" s="36"/>
      <c r="B321" s="125" t="s">
        <v>1174</v>
      </c>
      <c r="C321" s="285"/>
      <c r="D321" s="120" t="s">
        <v>867</v>
      </c>
      <c r="E321" s="88"/>
      <c r="F321" s="95"/>
      <c r="G321" s="95"/>
      <c r="H321" s="95"/>
      <c r="I321" s="89">
        <f t="shared" si="9"/>
        <v>0</v>
      </c>
      <c r="J321" s="96">
        <v>35000</v>
      </c>
      <c r="K321" s="91">
        <f t="shared" si="8"/>
        <v>0</v>
      </c>
      <c r="L321" s="173"/>
      <c r="M321" s="173"/>
      <c r="N321" s="174"/>
      <c r="R321" s="35"/>
    </row>
    <row r="322" spans="1:18" s="34" customFormat="1" ht="48" customHeight="1">
      <c r="A322" s="36"/>
      <c r="B322" s="125" t="s">
        <v>1175</v>
      </c>
      <c r="C322" s="285"/>
      <c r="D322" s="120" t="s">
        <v>867</v>
      </c>
      <c r="E322" s="88"/>
      <c r="F322" s="95"/>
      <c r="G322" s="95"/>
      <c r="H322" s="95"/>
      <c r="I322" s="89">
        <f t="shared" si="9"/>
        <v>0</v>
      </c>
      <c r="J322" s="96">
        <v>10000</v>
      </c>
      <c r="K322" s="91">
        <f t="shared" si="8"/>
        <v>0</v>
      </c>
      <c r="L322" s="173"/>
      <c r="M322" s="173"/>
      <c r="N322" s="174"/>
      <c r="R322" s="35"/>
    </row>
    <row r="323" spans="1:18" s="34" customFormat="1" ht="48" customHeight="1">
      <c r="A323" s="145"/>
      <c r="B323" s="314" t="s">
        <v>1176</v>
      </c>
      <c r="C323" s="285"/>
      <c r="D323" s="120" t="s">
        <v>867</v>
      </c>
      <c r="E323" s="88"/>
      <c r="F323" s="95"/>
      <c r="G323" s="95"/>
      <c r="H323" s="95"/>
      <c r="I323" s="89">
        <f t="shared" si="9"/>
        <v>0</v>
      </c>
      <c r="J323" s="96">
        <v>33803</v>
      </c>
      <c r="K323" s="91">
        <f t="shared" si="8"/>
        <v>0</v>
      </c>
      <c r="L323" s="175"/>
      <c r="M323" s="175"/>
      <c r="N323" s="176"/>
      <c r="R323" s="35"/>
    </row>
    <row r="324" spans="1:18" s="34" customFormat="1" ht="48" customHeight="1">
      <c r="A324" s="145"/>
      <c r="B324" s="314" t="s">
        <v>1177</v>
      </c>
      <c r="C324" s="285"/>
      <c r="D324" s="120" t="s">
        <v>867</v>
      </c>
      <c r="E324" s="88"/>
      <c r="F324" s="95"/>
      <c r="G324" s="95"/>
      <c r="H324" s="95"/>
      <c r="I324" s="89">
        <f t="shared" si="9"/>
        <v>0</v>
      </c>
      <c r="J324" s="96">
        <v>4000</v>
      </c>
      <c r="K324" s="91">
        <f t="shared" si="8"/>
        <v>0</v>
      </c>
      <c r="L324" s="175"/>
      <c r="M324" s="175"/>
      <c r="N324" s="176"/>
      <c r="R324" s="35"/>
    </row>
    <row r="325" spans="1:18" ht="48" customHeight="1">
      <c r="A325" s="7"/>
      <c r="B325" s="125" t="s">
        <v>857</v>
      </c>
      <c r="C325" s="285"/>
      <c r="D325" s="120" t="s">
        <v>382</v>
      </c>
      <c r="E325" s="88"/>
      <c r="F325" s="95"/>
      <c r="G325" s="95"/>
      <c r="H325" s="95"/>
      <c r="I325" s="89">
        <f t="shared" si="9"/>
        <v>0</v>
      </c>
      <c r="J325" s="96">
        <v>20000</v>
      </c>
      <c r="K325" s="91">
        <f t="shared" si="8"/>
        <v>0</v>
      </c>
      <c r="L325" s="92"/>
      <c r="M325" s="93"/>
      <c r="N325" s="93"/>
      <c r="R325" s="5"/>
    </row>
    <row r="326" spans="1:18" s="34" customFormat="1" ht="48" customHeight="1">
      <c r="A326" s="33"/>
      <c r="B326" s="125" t="s">
        <v>873</v>
      </c>
      <c r="C326" s="285"/>
      <c r="D326" s="120" t="s">
        <v>382</v>
      </c>
      <c r="E326" s="88"/>
      <c r="F326" s="95"/>
      <c r="G326" s="95"/>
      <c r="H326" s="95"/>
      <c r="I326" s="89">
        <f t="shared" si="9"/>
        <v>0</v>
      </c>
      <c r="J326" s="96">
        <v>50000</v>
      </c>
      <c r="K326" s="91">
        <f t="shared" si="8"/>
        <v>0</v>
      </c>
      <c r="L326" s="92"/>
      <c r="M326" s="93"/>
      <c r="N326" s="93"/>
      <c r="R326" s="35"/>
    </row>
    <row r="327" spans="1:18" ht="48" customHeight="1">
      <c r="A327" s="7"/>
      <c r="B327" s="125" t="s">
        <v>1118</v>
      </c>
      <c r="C327" s="285"/>
      <c r="D327" s="120" t="s">
        <v>382</v>
      </c>
      <c r="E327" s="88"/>
      <c r="F327" s="95"/>
      <c r="G327" s="95"/>
      <c r="H327" s="95"/>
      <c r="I327" s="89">
        <f t="shared" si="9"/>
        <v>0</v>
      </c>
      <c r="J327" s="96">
        <v>20000</v>
      </c>
      <c r="K327" s="91">
        <f t="shared" si="8"/>
        <v>0</v>
      </c>
      <c r="L327" s="92"/>
      <c r="M327" s="93"/>
      <c r="N327" s="93"/>
      <c r="R327" s="5"/>
    </row>
    <row r="328" spans="1:18" ht="48" customHeight="1">
      <c r="A328" s="7"/>
      <c r="B328" s="125" t="s">
        <v>989</v>
      </c>
      <c r="C328" s="285"/>
      <c r="D328" s="120" t="s">
        <v>382</v>
      </c>
      <c r="E328" s="88"/>
      <c r="F328" s="95"/>
      <c r="G328" s="95"/>
      <c r="H328" s="95"/>
      <c r="I328" s="89">
        <f t="shared" si="9"/>
        <v>0</v>
      </c>
      <c r="J328" s="96">
        <v>5000</v>
      </c>
      <c r="K328" s="91">
        <f t="shared" si="8"/>
        <v>0</v>
      </c>
      <c r="L328" s="92"/>
      <c r="M328" s="93"/>
      <c r="N328" s="93"/>
      <c r="R328" s="5"/>
    </row>
    <row r="329" spans="1:18" ht="48" customHeight="1">
      <c r="A329" s="7"/>
      <c r="B329" s="125" t="s">
        <v>849</v>
      </c>
      <c r="C329" s="285"/>
      <c r="D329" s="120" t="s">
        <v>382</v>
      </c>
      <c r="E329" s="88"/>
      <c r="F329" s="95"/>
      <c r="G329" s="95"/>
      <c r="H329" s="95"/>
      <c r="I329" s="89">
        <f t="shared" si="9"/>
        <v>0</v>
      </c>
      <c r="J329" s="96">
        <v>250</v>
      </c>
      <c r="K329" s="91">
        <f t="shared" si="8"/>
        <v>0</v>
      </c>
      <c r="L329" s="92"/>
      <c r="M329" s="93"/>
      <c r="N329" s="93"/>
      <c r="R329" s="5"/>
    </row>
    <row r="330" spans="1:18" ht="48" customHeight="1">
      <c r="A330" s="7"/>
      <c r="B330" s="125" t="s">
        <v>856</v>
      </c>
      <c r="C330" s="285"/>
      <c r="D330" s="120" t="s">
        <v>382</v>
      </c>
      <c r="E330" s="88"/>
      <c r="F330" s="95"/>
      <c r="G330" s="95"/>
      <c r="H330" s="95"/>
      <c r="I330" s="89">
        <f t="shared" si="9"/>
        <v>0</v>
      </c>
      <c r="J330" s="96">
        <v>100</v>
      </c>
      <c r="K330" s="91">
        <f t="shared" si="8"/>
        <v>0</v>
      </c>
      <c r="L330" s="92"/>
      <c r="M330" s="93"/>
      <c r="N330" s="93"/>
      <c r="R330" s="5"/>
    </row>
    <row r="331" spans="1:18" ht="48" customHeight="1">
      <c r="A331" s="7"/>
      <c r="B331" s="125" t="s">
        <v>990</v>
      </c>
      <c r="C331" s="285">
        <v>26121609</v>
      </c>
      <c r="D331" s="120" t="s">
        <v>867</v>
      </c>
      <c r="E331" s="88">
        <v>2</v>
      </c>
      <c r="F331" s="95"/>
      <c r="G331" s="95"/>
      <c r="H331" s="95"/>
      <c r="I331" s="89">
        <f t="shared" si="9"/>
        <v>2</v>
      </c>
      <c r="J331" s="96">
        <v>1700</v>
      </c>
      <c r="K331" s="91">
        <f t="shared" si="8"/>
        <v>3400</v>
      </c>
      <c r="L331" s="92"/>
      <c r="M331" s="93"/>
      <c r="N331" s="93"/>
      <c r="R331" s="5"/>
    </row>
    <row r="332" spans="1:18" ht="48" customHeight="1">
      <c r="A332" s="7"/>
      <c r="B332" s="125" t="s">
        <v>875</v>
      </c>
      <c r="C332" s="285">
        <v>39121205</v>
      </c>
      <c r="D332" s="120" t="s">
        <v>382</v>
      </c>
      <c r="E332" s="88"/>
      <c r="F332" s="95"/>
      <c r="G332" s="95"/>
      <c r="H332" s="95"/>
      <c r="I332" s="89">
        <f t="shared" si="9"/>
        <v>0</v>
      </c>
      <c r="J332" s="96">
        <v>100</v>
      </c>
      <c r="K332" s="91">
        <f t="shared" si="8"/>
        <v>0</v>
      </c>
      <c r="L332" s="92"/>
      <c r="M332" s="93"/>
      <c r="N332" s="93"/>
      <c r="R332" s="5"/>
    </row>
    <row r="333" spans="1:18" ht="48" customHeight="1">
      <c r="A333" s="7"/>
      <c r="B333" s="125" t="s">
        <v>991</v>
      </c>
      <c r="C333" s="285"/>
      <c r="D333" s="120" t="s">
        <v>382</v>
      </c>
      <c r="E333" s="88"/>
      <c r="F333" s="95"/>
      <c r="G333" s="95"/>
      <c r="H333" s="95"/>
      <c r="I333" s="89">
        <f t="shared" si="9"/>
        <v>0</v>
      </c>
      <c r="J333" s="96">
        <v>10000</v>
      </c>
      <c r="K333" s="91">
        <f t="shared" si="8"/>
        <v>0</v>
      </c>
      <c r="L333" s="92"/>
      <c r="M333" s="93"/>
      <c r="N333" s="93"/>
      <c r="R333" s="5"/>
    </row>
    <row r="334" spans="1:18" ht="48" customHeight="1">
      <c r="A334" s="7"/>
      <c r="B334" s="125" t="s">
        <v>992</v>
      </c>
      <c r="C334" s="285"/>
      <c r="D334" s="120" t="s">
        <v>867</v>
      </c>
      <c r="E334" s="88"/>
      <c r="F334" s="95"/>
      <c r="G334" s="95"/>
      <c r="H334" s="95"/>
      <c r="I334" s="89">
        <f t="shared" si="9"/>
        <v>0</v>
      </c>
      <c r="J334" s="96">
        <v>795</v>
      </c>
      <c r="K334" s="91">
        <f t="shared" si="8"/>
        <v>0</v>
      </c>
      <c r="L334" s="92"/>
      <c r="M334" s="93"/>
      <c r="N334" s="93"/>
      <c r="R334" s="5"/>
    </row>
    <row r="335" spans="1:18" ht="48" customHeight="1">
      <c r="A335" s="7"/>
      <c r="B335" s="125" t="s">
        <v>851</v>
      </c>
      <c r="C335" s="285">
        <v>43201552</v>
      </c>
      <c r="D335" s="120" t="s">
        <v>382</v>
      </c>
      <c r="E335" s="88">
        <v>2</v>
      </c>
      <c r="F335" s="95"/>
      <c r="G335" s="95"/>
      <c r="H335" s="95"/>
      <c r="I335" s="89">
        <f t="shared" si="9"/>
        <v>2</v>
      </c>
      <c r="J335" s="96">
        <v>600</v>
      </c>
      <c r="K335" s="91">
        <f t="shared" si="8"/>
        <v>1200</v>
      </c>
      <c r="L335" s="92"/>
      <c r="M335" s="93"/>
      <c r="N335" s="93"/>
      <c r="R335" s="5"/>
    </row>
    <row r="336" spans="1:18" s="34" customFormat="1" ht="48" customHeight="1">
      <c r="A336" s="33"/>
      <c r="B336" s="125" t="s">
        <v>877</v>
      </c>
      <c r="C336" s="285"/>
      <c r="D336" s="120" t="s">
        <v>382</v>
      </c>
      <c r="E336" s="88"/>
      <c r="F336" s="95"/>
      <c r="G336" s="95"/>
      <c r="H336" s="95"/>
      <c r="I336" s="89">
        <f t="shared" si="9"/>
        <v>0</v>
      </c>
      <c r="J336" s="96">
        <v>500000</v>
      </c>
      <c r="K336" s="91">
        <f t="shared" si="8"/>
        <v>0</v>
      </c>
      <c r="L336" s="92"/>
      <c r="M336" s="93"/>
      <c r="N336" s="93"/>
      <c r="R336" s="35"/>
    </row>
    <row r="337" spans="1:18" s="34" customFormat="1" ht="48" customHeight="1">
      <c r="A337" s="33"/>
      <c r="B337" s="125" t="s">
        <v>993</v>
      </c>
      <c r="C337" s="285"/>
      <c r="D337" s="120" t="s">
        <v>867</v>
      </c>
      <c r="E337" s="88"/>
      <c r="F337" s="95"/>
      <c r="G337" s="95"/>
      <c r="H337" s="95"/>
      <c r="I337" s="89">
        <f t="shared" si="9"/>
        <v>0</v>
      </c>
      <c r="J337" s="96">
        <v>4500</v>
      </c>
      <c r="K337" s="91">
        <f t="shared" si="8"/>
        <v>0</v>
      </c>
      <c r="L337" s="92"/>
      <c r="M337" s="93"/>
      <c r="N337" s="93"/>
      <c r="R337" s="35"/>
    </row>
    <row r="338" spans="1:18" s="34" customFormat="1" ht="48" customHeight="1">
      <c r="A338" s="33"/>
      <c r="B338" s="125" t="s">
        <v>994</v>
      </c>
      <c r="C338" s="285"/>
      <c r="D338" s="120" t="s">
        <v>867</v>
      </c>
      <c r="E338" s="88"/>
      <c r="F338" s="95"/>
      <c r="G338" s="95"/>
      <c r="H338" s="95"/>
      <c r="I338" s="89">
        <f t="shared" si="9"/>
        <v>0</v>
      </c>
      <c r="J338" s="96">
        <v>4500</v>
      </c>
      <c r="K338" s="91">
        <f t="shared" si="8"/>
        <v>0</v>
      </c>
      <c r="L338" s="92"/>
      <c r="M338" s="93"/>
      <c r="N338" s="93"/>
      <c r="R338" s="35"/>
    </row>
    <row r="339" spans="1:18" s="34" customFormat="1" ht="48" customHeight="1">
      <c r="A339" s="33"/>
      <c r="B339" s="125" t="s">
        <v>878</v>
      </c>
      <c r="C339" s="285"/>
      <c r="D339" s="120" t="s">
        <v>859</v>
      </c>
      <c r="E339" s="88"/>
      <c r="F339" s="95"/>
      <c r="G339" s="95"/>
      <c r="H339" s="95"/>
      <c r="I339" s="89">
        <f t="shared" si="9"/>
        <v>0</v>
      </c>
      <c r="J339" s="96">
        <v>100000</v>
      </c>
      <c r="K339" s="91">
        <f t="shared" si="8"/>
        <v>0</v>
      </c>
      <c r="L339" s="92"/>
      <c r="M339" s="93"/>
      <c r="N339" s="93"/>
      <c r="R339" s="35"/>
    </row>
    <row r="340" spans="1:18" s="34" customFormat="1" ht="48" customHeight="1">
      <c r="A340" s="33"/>
      <c r="B340" s="125" t="s">
        <v>995</v>
      </c>
      <c r="C340" s="285"/>
      <c r="D340" s="120" t="s">
        <v>867</v>
      </c>
      <c r="E340" s="88"/>
      <c r="F340" s="95"/>
      <c r="G340" s="95"/>
      <c r="H340" s="95"/>
      <c r="I340" s="89">
        <f t="shared" si="9"/>
        <v>0</v>
      </c>
      <c r="J340" s="96">
        <v>70000</v>
      </c>
      <c r="K340" s="91">
        <f t="shared" si="8"/>
        <v>0</v>
      </c>
      <c r="L340" s="92"/>
      <c r="M340" s="93"/>
      <c r="N340" s="93"/>
      <c r="R340" s="35"/>
    </row>
    <row r="341" spans="1:18" s="34" customFormat="1" ht="48" customHeight="1">
      <c r="A341" s="33"/>
      <c r="B341" s="125" t="s">
        <v>879</v>
      </c>
      <c r="C341" s="285"/>
      <c r="D341" s="120" t="s">
        <v>864</v>
      </c>
      <c r="E341" s="88"/>
      <c r="F341" s="95"/>
      <c r="G341" s="95"/>
      <c r="H341" s="95"/>
      <c r="I341" s="89">
        <f t="shared" si="9"/>
        <v>0</v>
      </c>
      <c r="J341" s="96">
        <v>130000</v>
      </c>
      <c r="K341" s="91">
        <f aca="true" t="shared" si="10" ref="K341:K405">I341*J341</f>
        <v>0</v>
      </c>
      <c r="L341" s="92"/>
      <c r="M341" s="93"/>
      <c r="N341" s="93"/>
      <c r="R341" s="35"/>
    </row>
    <row r="342" spans="1:18" s="29" customFormat="1" ht="48" customHeight="1">
      <c r="A342" s="7"/>
      <c r="B342" s="125" t="s">
        <v>996</v>
      </c>
      <c r="C342" s="285"/>
      <c r="D342" s="120" t="s">
        <v>864</v>
      </c>
      <c r="E342" s="95"/>
      <c r="F342" s="95"/>
      <c r="G342" s="95"/>
      <c r="H342" s="95"/>
      <c r="I342" s="89">
        <f t="shared" si="9"/>
        <v>0</v>
      </c>
      <c r="J342" s="96">
        <v>245000</v>
      </c>
      <c r="K342" s="91">
        <f t="shared" si="10"/>
        <v>0</v>
      </c>
      <c r="L342" s="92"/>
      <c r="M342" s="93"/>
      <c r="N342" s="93"/>
      <c r="R342" s="30"/>
    </row>
    <row r="343" spans="1:18" s="29" customFormat="1" ht="48" customHeight="1">
      <c r="A343" s="28"/>
      <c r="B343" s="118" t="s">
        <v>857</v>
      </c>
      <c r="C343" s="285"/>
      <c r="D343" s="121" t="s">
        <v>382</v>
      </c>
      <c r="E343" s="88"/>
      <c r="F343" s="88"/>
      <c r="G343" s="88"/>
      <c r="H343" s="88"/>
      <c r="I343" s="89">
        <f t="shared" si="9"/>
        <v>0</v>
      </c>
      <c r="J343" s="90">
        <v>24000</v>
      </c>
      <c r="K343" s="91">
        <f t="shared" si="10"/>
        <v>0</v>
      </c>
      <c r="L343" s="92"/>
      <c r="M343" s="93"/>
      <c r="N343" s="93"/>
      <c r="R343" s="30"/>
    </row>
    <row r="344" spans="1:18" s="29" customFormat="1" ht="48" customHeight="1">
      <c r="A344" s="28"/>
      <c r="B344" s="118" t="s">
        <v>873</v>
      </c>
      <c r="C344" s="285"/>
      <c r="D344" s="121" t="s">
        <v>382</v>
      </c>
      <c r="E344" s="88"/>
      <c r="F344" s="88"/>
      <c r="G344" s="88"/>
      <c r="H344" s="88"/>
      <c r="I344" s="89">
        <f t="shared" si="9"/>
        <v>0</v>
      </c>
      <c r="J344" s="90">
        <v>30550</v>
      </c>
      <c r="K344" s="91">
        <f t="shared" si="10"/>
        <v>0</v>
      </c>
      <c r="L344" s="92"/>
      <c r="M344" s="93"/>
      <c r="N344" s="93"/>
      <c r="R344" s="30"/>
    </row>
    <row r="345" spans="1:18" s="29" customFormat="1" ht="48" customHeight="1">
      <c r="A345" s="28"/>
      <c r="B345" s="118" t="s">
        <v>874</v>
      </c>
      <c r="C345" s="285"/>
      <c r="D345" s="121" t="s">
        <v>382</v>
      </c>
      <c r="E345" s="88"/>
      <c r="F345" s="88"/>
      <c r="G345" s="88"/>
      <c r="H345" s="88"/>
      <c r="I345" s="89">
        <f aca="true" t="shared" si="11" ref="I345:I409">E345+F345+G345+H345</f>
        <v>0</v>
      </c>
      <c r="J345" s="90">
        <v>3800</v>
      </c>
      <c r="K345" s="91">
        <f t="shared" si="10"/>
        <v>0</v>
      </c>
      <c r="L345" s="92"/>
      <c r="M345" s="93"/>
      <c r="N345" s="93"/>
      <c r="R345" s="30"/>
    </row>
    <row r="346" spans="1:18" s="29" customFormat="1" ht="48" customHeight="1">
      <c r="A346" s="28"/>
      <c r="B346" s="118" t="s">
        <v>849</v>
      </c>
      <c r="C346" s="285">
        <v>26121609</v>
      </c>
      <c r="D346" s="121" t="s">
        <v>382</v>
      </c>
      <c r="E346" s="88">
        <v>2</v>
      </c>
      <c r="F346" s="88"/>
      <c r="G346" s="88"/>
      <c r="H346" s="88"/>
      <c r="I346" s="89">
        <f t="shared" si="11"/>
        <v>2</v>
      </c>
      <c r="J346" s="90">
        <v>250</v>
      </c>
      <c r="K346" s="91">
        <f t="shared" si="10"/>
        <v>500</v>
      </c>
      <c r="L346" s="92"/>
      <c r="M346" s="93"/>
      <c r="N346" s="93"/>
      <c r="R346" s="30"/>
    </row>
    <row r="347" spans="1:18" s="29" customFormat="1" ht="48" customHeight="1">
      <c r="A347" s="28"/>
      <c r="B347" s="118" t="s">
        <v>856</v>
      </c>
      <c r="C347" s="285"/>
      <c r="D347" s="121" t="s">
        <v>382</v>
      </c>
      <c r="E347" s="88"/>
      <c r="F347" s="88"/>
      <c r="G347" s="88"/>
      <c r="H347" s="88"/>
      <c r="I347" s="89">
        <f t="shared" si="11"/>
        <v>0</v>
      </c>
      <c r="J347" s="90">
        <v>34.95</v>
      </c>
      <c r="K347" s="91">
        <f t="shared" si="10"/>
        <v>0</v>
      </c>
      <c r="L347" s="92"/>
      <c r="M347" s="93"/>
      <c r="N347" s="93"/>
      <c r="R347" s="30"/>
    </row>
    <row r="348" spans="1:18" s="29" customFormat="1" ht="48" customHeight="1">
      <c r="A348" s="28"/>
      <c r="B348" s="118" t="s">
        <v>850</v>
      </c>
      <c r="C348" s="285"/>
      <c r="D348" s="121" t="s">
        <v>867</v>
      </c>
      <c r="E348" s="88"/>
      <c r="F348" s="88"/>
      <c r="G348" s="88"/>
      <c r="H348" s="88"/>
      <c r="I348" s="89">
        <f t="shared" si="11"/>
        <v>0</v>
      </c>
      <c r="J348" s="90">
        <v>1361</v>
      </c>
      <c r="K348" s="91">
        <f t="shared" si="10"/>
        <v>0</v>
      </c>
      <c r="L348" s="92"/>
      <c r="M348" s="93"/>
      <c r="N348" s="93"/>
      <c r="R348" s="30"/>
    </row>
    <row r="349" spans="1:18" s="29" customFormat="1" ht="48" customHeight="1">
      <c r="A349" s="28"/>
      <c r="B349" s="118" t="s">
        <v>875</v>
      </c>
      <c r="C349" s="285"/>
      <c r="D349" s="121" t="s">
        <v>382</v>
      </c>
      <c r="E349" s="88"/>
      <c r="F349" s="88"/>
      <c r="G349" s="88"/>
      <c r="H349" s="88"/>
      <c r="I349" s="89">
        <f t="shared" si="11"/>
        <v>0</v>
      </c>
      <c r="J349" s="90">
        <v>80</v>
      </c>
      <c r="K349" s="91">
        <f t="shared" si="10"/>
        <v>0</v>
      </c>
      <c r="L349" s="92"/>
      <c r="M349" s="93"/>
      <c r="N349" s="93"/>
      <c r="R349" s="30"/>
    </row>
    <row r="350" spans="1:18" s="29" customFormat="1" ht="48" customHeight="1">
      <c r="A350" s="28"/>
      <c r="B350" s="118" t="s">
        <v>876</v>
      </c>
      <c r="C350" s="285"/>
      <c r="D350" s="121" t="s">
        <v>867</v>
      </c>
      <c r="E350" s="88"/>
      <c r="F350" s="88"/>
      <c r="G350" s="88"/>
      <c r="H350" s="88"/>
      <c r="I350" s="89">
        <f t="shared" si="11"/>
        <v>0</v>
      </c>
      <c r="J350" s="90">
        <v>795</v>
      </c>
      <c r="K350" s="91">
        <f t="shared" si="10"/>
        <v>0</v>
      </c>
      <c r="L350" s="92"/>
      <c r="M350" s="93"/>
      <c r="N350" s="93"/>
      <c r="R350" s="30"/>
    </row>
    <row r="351" spans="1:18" s="29" customFormat="1" ht="48" customHeight="1">
      <c r="A351" s="28"/>
      <c r="B351" s="118" t="s">
        <v>848</v>
      </c>
      <c r="C351" s="285"/>
      <c r="D351" s="121" t="s">
        <v>867</v>
      </c>
      <c r="E351" s="88"/>
      <c r="F351" s="88"/>
      <c r="G351" s="88"/>
      <c r="H351" s="88"/>
      <c r="I351" s="89">
        <f t="shared" si="11"/>
        <v>0</v>
      </c>
      <c r="J351" s="90">
        <v>14450</v>
      </c>
      <c r="K351" s="91">
        <f t="shared" si="10"/>
        <v>0</v>
      </c>
      <c r="L351" s="92"/>
      <c r="M351" s="93"/>
      <c r="N351" s="93"/>
      <c r="R351" s="30"/>
    </row>
    <row r="352" spans="1:18" s="29" customFormat="1" ht="48" customHeight="1">
      <c r="A352" s="28"/>
      <c r="B352" s="118" t="s">
        <v>877</v>
      </c>
      <c r="C352" s="285"/>
      <c r="D352" s="121" t="s">
        <v>382</v>
      </c>
      <c r="E352" s="88"/>
      <c r="F352" s="88"/>
      <c r="G352" s="88"/>
      <c r="H352" s="88"/>
      <c r="I352" s="89">
        <f t="shared" si="11"/>
        <v>0</v>
      </c>
      <c r="J352" s="90">
        <v>286130.86</v>
      </c>
      <c r="K352" s="91">
        <f t="shared" si="10"/>
        <v>0</v>
      </c>
      <c r="L352" s="92"/>
      <c r="M352" s="93"/>
      <c r="N352" s="93"/>
      <c r="R352" s="30"/>
    </row>
    <row r="353" spans="1:18" s="29" customFormat="1" ht="48" customHeight="1">
      <c r="A353" s="28"/>
      <c r="B353" s="118" t="s">
        <v>860</v>
      </c>
      <c r="C353" s="285"/>
      <c r="D353" s="121" t="s">
        <v>867</v>
      </c>
      <c r="E353" s="88"/>
      <c r="F353" s="88"/>
      <c r="G353" s="88"/>
      <c r="H353" s="88"/>
      <c r="I353" s="89">
        <f t="shared" si="11"/>
        <v>0</v>
      </c>
      <c r="J353" s="90">
        <v>4500</v>
      </c>
      <c r="K353" s="91">
        <f t="shared" si="10"/>
        <v>0</v>
      </c>
      <c r="L353" s="92"/>
      <c r="M353" s="93"/>
      <c r="N353" s="93"/>
      <c r="R353" s="30"/>
    </row>
    <row r="354" spans="1:18" s="29" customFormat="1" ht="48" customHeight="1">
      <c r="A354" s="28"/>
      <c r="B354" s="118" t="s">
        <v>851</v>
      </c>
      <c r="C354" s="285">
        <v>43201552</v>
      </c>
      <c r="D354" s="121" t="s">
        <v>382</v>
      </c>
      <c r="E354" s="88">
        <v>2</v>
      </c>
      <c r="F354" s="88"/>
      <c r="G354" s="88"/>
      <c r="H354" s="88"/>
      <c r="I354" s="89">
        <f t="shared" si="11"/>
        <v>2</v>
      </c>
      <c r="J354" s="90">
        <v>1361.55</v>
      </c>
      <c r="K354" s="91">
        <f t="shared" si="10"/>
        <v>2723.1</v>
      </c>
      <c r="L354" s="92"/>
      <c r="M354" s="93"/>
      <c r="N354" s="93"/>
      <c r="R354" s="30"/>
    </row>
    <row r="355" spans="1:18" s="257" customFormat="1" ht="48" customHeight="1">
      <c r="A355" s="247"/>
      <c r="B355" s="118" t="s">
        <v>1224</v>
      </c>
      <c r="C355" s="285"/>
      <c r="D355" s="121" t="s">
        <v>382</v>
      </c>
      <c r="E355" s="181"/>
      <c r="F355" s="181"/>
      <c r="G355" s="181"/>
      <c r="H355" s="181"/>
      <c r="I355" s="89">
        <f t="shared" si="11"/>
        <v>0</v>
      </c>
      <c r="J355" s="267">
        <v>35328</v>
      </c>
      <c r="K355" s="91">
        <f t="shared" si="10"/>
        <v>0</v>
      </c>
      <c r="L355" s="112"/>
      <c r="M355" s="280"/>
      <c r="N355" s="247"/>
      <c r="R355" s="258"/>
    </row>
    <row r="356" spans="1:18" s="257" customFormat="1" ht="48" customHeight="1">
      <c r="A356" s="247"/>
      <c r="B356" s="118" t="s">
        <v>1225</v>
      </c>
      <c r="C356" s="285"/>
      <c r="D356" s="121" t="s">
        <v>382</v>
      </c>
      <c r="E356" s="181"/>
      <c r="F356" s="181"/>
      <c r="G356" s="181"/>
      <c r="H356" s="181"/>
      <c r="I356" s="89">
        <f t="shared" si="11"/>
        <v>0</v>
      </c>
      <c r="J356" s="267">
        <v>35000</v>
      </c>
      <c r="K356" s="91">
        <f t="shared" si="10"/>
        <v>0</v>
      </c>
      <c r="L356" s="112"/>
      <c r="M356" s="280"/>
      <c r="N356" s="247"/>
      <c r="R356" s="258"/>
    </row>
    <row r="357" spans="1:18" s="29" customFormat="1" ht="48" customHeight="1">
      <c r="A357" s="28"/>
      <c r="B357" s="118" t="s">
        <v>572</v>
      </c>
      <c r="C357" s="285"/>
      <c r="D357" s="129" t="s">
        <v>382</v>
      </c>
      <c r="E357" s="88"/>
      <c r="F357" s="88"/>
      <c r="G357" s="88"/>
      <c r="H357" s="88"/>
      <c r="I357" s="89">
        <f t="shared" si="11"/>
        <v>0</v>
      </c>
      <c r="J357" s="90">
        <v>12500</v>
      </c>
      <c r="K357" s="91">
        <f t="shared" si="10"/>
        <v>0</v>
      </c>
      <c r="L357" s="92"/>
      <c r="M357" s="93"/>
      <c r="N357" s="93"/>
      <c r="R357" s="30"/>
    </row>
    <row r="358" spans="1:18" s="29" customFormat="1" ht="48" customHeight="1">
      <c r="A358" s="28"/>
      <c r="B358" s="118" t="s">
        <v>878</v>
      </c>
      <c r="C358" s="285"/>
      <c r="D358" s="121" t="s">
        <v>859</v>
      </c>
      <c r="E358" s="88"/>
      <c r="F358" s="88"/>
      <c r="G358" s="88"/>
      <c r="H358" s="88"/>
      <c r="I358" s="89">
        <f t="shared" si="11"/>
        <v>0</v>
      </c>
      <c r="J358" s="90">
        <v>2026563.86</v>
      </c>
      <c r="K358" s="91">
        <f t="shared" si="10"/>
        <v>0</v>
      </c>
      <c r="L358" s="92"/>
      <c r="M358" s="93"/>
      <c r="N358" s="93"/>
      <c r="R358" s="30"/>
    </row>
    <row r="359" spans="1:18" s="29" customFormat="1" ht="48" customHeight="1">
      <c r="A359" s="28"/>
      <c r="B359" s="118" t="s">
        <v>594</v>
      </c>
      <c r="C359" s="285"/>
      <c r="D359" s="129" t="s">
        <v>525</v>
      </c>
      <c r="E359" s="88"/>
      <c r="F359" s="88"/>
      <c r="G359" s="88"/>
      <c r="H359" s="88"/>
      <c r="I359" s="89">
        <f t="shared" si="11"/>
        <v>0</v>
      </c>
      <c r="J359" s="90"/>
      <c r="K359" s="91">
        <f t="shared" si="10"/>
        <v>0</v>
      </c>
      <c r="L359" s="92"/>
      <c r="M359" s="93"/>
      <c r="N359" s="93"/>
      <c r="R359" s="30"/>
    </row>
    <row r="360" spans="1:18" s="29" customFormat="1" ht="48" customHeight="1">
      <c r="A360" s="28"/>
      <c r="B360" s="118" t="s">
        <v>861</v>
      </c>
      <c r="C360" s="285"/>
      <c r="D360" s="121" t="s">
        <v>867</v>
      </c>
      <c r="E360" s="88"/>
      <c r="F360" s="88"/>
      <c r="G360" s="88"/>
      <c r="H360" s="88"/>
      <c r="I360" s="89">
        <f t="shared" si="11"/>
        <v>0</v>
      </c>
      <c r="J360" s="90">
        <v>28200</v>
      </c>
      <c r="K360" s="91">
        <f t="shared" si="10"/>
        <v>0</v>
      </c>
      <c r="L360" s="92"/>
      <c r="M360" s="93"/>
      <c r="N360" s="93"/>
      <c r="R360" s="30"/>
    </row>
    <row r="361" spans="1:18" s="29" customFormat="1" ht="48" customHeight="1">
      <c r="A361" s="28"/>
      <c r="B361" s="118" t="s">
        <v>879</v>
      </c>
      <c r="C361" s="285"/>
      <c r="D361" s="121" t="s">
        <v>864</v>
      </c>
      <c r="E361" s="88"/>
      <c r="F361" s="88"/>
      <c r="G361" s="88"/>
      <c r="H361" s="88"/>
      <c r="I361" s="89">
        <f t="shared" si="11"/>
        <v>0</v>
      </c>
      <c r="J361" s="90">
        <v>460000</v>
      </c>
      <c r="K361" s="91">
        <f t="shared" si="10"/>
        <v>0</v>
      </c>
      <c r="L361" s="92"/>
      <c r="M361" s="93"/>
      <c r="N361" s="93"/>
      <c r="R361" s="30"/>
    </row>
    <row r="362" spans="1:18" s="26" customFormat="1" ht="48" customHeight="1">
      <c r="A362" s="28"/>
      <c r="B362" s="118" t="s">
        <v>880</v>
      </c>
      <c r="C362" s="285"/>
      <c r="D362" s="121" t="s">
        <v>864</v>
      </c>
      <c r="E362" s="88"/>
      <c r="F362" s="88"/>
      <c r="G362" s="88"/>
      <c r="H362" s="88"/>
      <c r="I362" s="89">
        <f t="shared" si="11"/>
        <v>0</v>
      </c>
      <c r="J362" s="90"/>
      <c r="K362" s="91">
        <f t="shared" si="10"/>
        <v>0</v>
      </c>
      <c r="L362" s="92"/>
      <c r="M362" s="93"/>
      <c r="N362" s="93"/>
      <c r="R362" s="5"/>
    </row>
    <row r="363" spans="1:18" s="29" customFormat="1" ht="48" customHeight="1">
      <c r="A363" s="27"/>
      <c r="B363" s="118" t="s">
        <v>881</v>
      </c>
      <c r="C363" s="285"/>
      <c r="D363" s="121" t="s">
        <v>864</v>
      </c>
      <c r="E363" s="88"/>
      <c r="F363" s="88"/>
      <c r="G363" s="88"/>
      <c r="H363" s="88"/>
      <c r="I363" s="89">
        <f t="shared" si="11"/>
        <v>0</v>
      </c>
      <c r="J363" s="90">
        <v>12000</v>
      </c>
      <c r="K363" s="91">
        <f t="shared" si="10"/>
        <v>0</v>
      </c>
      <c r="L363" s="92"/>
      <c r="M363" s="93"/>
      <c r="N363" s="93"/>
      <c r="R363" s="30"/>
    </row>
    <row r="364" spans="1:18" s="29" customFormat="1" ht="48" customHeight="1">
      <c r="A364" s="28"/>
      <c r="B364" s="118" t="s">
        <v>853</v>
      </c>
      <c r="C364" s="285"/>
      <c r="D364" s="121" t="s">
        <v>525</v>
      </c>
      <c r="E364" s="88"/>
      <c r="F364" s="88"/>
      <c r="G364" s="88"/>
      <c r="H364" s="88"/>
      <c r="I364" s="89">
        <f t="shared" si="11"/>
        <v>0</v>
      </c>
      <c r="J364" s="90">
        <v>1900000</v>
      </c>
      <c r="K364" s="91">
        <f t="shared" si="10"/>
        <v>0</v>
      </c>
      <c r="L364" s="92"/>
      <c r="M364" s="93"/>
      <c r="N364" s="93"/>
      <c r="R364" s="30"/>
    </row>
    <row r="365" spans="1:18" s="29" customFormat="1" ht="48" customHeight="1">
      <c r="A365" s="28"/>
      <c r="B365" s="130" t="s">
        <v>820</v>
      </c>
      <c r="C365" s="292"/>
      <c r="D365" s="121" t="s">
        <v>382</v>
      </c>
      <c r="E365" s="88"/>
      <c r="F365" s="88"/>
      <c r="G365" s="88"/>
      <c r="H365" s="88"/>
      <c r="I365" s="89">
        <f t="shared" si="11"/>
        <v>0</v>
      </c>
      <c r="J365" s="90">
        <v>999.06</v>
      </c>
      <c r="K365" s="91">
        <f t="shared" si="10"/>
        <v>0</v>
      </c>
      <c r="L365" s="92"/>
      <c r="M365" s="93"/>
      <c r="N365" s="93"/>
      <c r="R365" s="30" t="s">
        <v>228</v>
      </c>
    </row>
    <row r="366" spans="1:18" s="29" customFormat="1" ht="48" customHeight="1">
      <c r="A366" s="31" t="s">
        <v>233</v>
      </c>
      <c r="B366" s="118" t="s">
        <v>549</v>
      </c>
      <c r="C366" s="285">
        <v>50202310</v>
      </c>
      <c r="D366" s="118" t="s">
        <v>550</v>
      </c>
      <c r="E366" s="88">
        <v>400</v>
      </c>
      <c r="F366" s="88">
        <v>400</v>
      </c>
      <c r="G366" s="88">
        <v>400</v>
      </c>
      <c r="H366" s="88">
        <v>400</v>
      </c>
      <c r="I366" s="89">
        <f t="shared" si="11"/>
        <v>1600</v>
      </c>
      <c r="J366" s="94">
        <v>60</v>
      </c>
      <c r="K366" s="91">
        <f t="shared" si="10"/>
        <v>96000</v>
      </c>
      <c r="L366" s="98"/>
      <c r="M366" s="99"/>
      <c r="N366" s="99"/>
      <c r="R366" s="30" t="s">
        <v>229</v>
      </c>
    </row>
    <row r="367" spans="1:18" s="29" customFormat="1" ht="48" customHeight="1">
      <c r="A367" s="28"/>
      <c r="B367" s="118" t="s">
        <v>551</v>
      </c>
      <c r="C367" s="285">
        <v>50202310</v>
      </c>
      <c r="D367" s="118" t="s">
        <v>552</v>
      </c>
      <c r="E367" s="88">
        <v>265</v>
      </c>
      <c r="F367" s="88">
        <v>265</v>
      </c>
      <c r="G367" s="88">
        <v>265</v>
      </c>
      <c r="H367" s="88">
        <v>265</v>
      </c>
      <c r="I367" s="89">
        <f t="shared" si="11"/>
        <v>1060</v>
      </c>
      <c r="J367" s="90">
        <v>135</v>
      </c>
      <c r="K367" s="91">
        <f t="shared" si="10"/>
        <v>143100</v>
      </c>
      <c r="L367" s="92"/>
      <c r="M367" s="93"/>
      <c r="N367" s="93"/>
      <c r="R367" s="30" t="s">
        <v>230</v>
      </c>
    </row>
    <row r="368" spans="1:18" s="34" customFormat="1" ht="48" customHeight="1">
      <c r="A368" s="36"/>
      <c r="B368" s="118" t="s">
        <v>740</v>
      </c>
      <c r="C368" s="285">
        <v>90101604</v>
      </c>
      <c r="D368" s="118" t="s">
        <v>382</v>
      </c>
      <c r="E368" s="88">
        <v>950</v>
      </c>
      <c r="F368" s="88">
        <v>950</v>
      </c>
      <c r="G368" s="88">
        <v>950</v>
      </c>
      <c r="H368" s="88">
        <v>950</v>
      </c>
      <c r="I368" s="89">
        <f t="shared" si="11"/>
        <v>3800</v>
      </c>
      <c r="J368" s="94">
        <v>150</v>
      </c>
      <c r="K368" s="91">
        <f>I368*J368</f>
        <v>570000</v>
      </c>
      <c r="L368" s="98"/>
      <c r="M368" s="99"/>
      <c r="N368" s="99"/>
      <c r="R368" s="35" t="s">
        <v>231</v>
      </c>
    </row>
    <row r="369" spans="1:18" s="257" customFormat="1" ht="48" customHeight="1">
      <c r="A369" s="247"/>
      <c r="B369" s="118" t="s">
        <v>1255</v>
      </c>
      <c r="C369" s="285">
        <v>90101604</v>
      </c>
      <c r="D369" s="118" t="s">
        <v>382</v>
      </c>
      <c r="E369" s="88"/>
      <c r="F369" s="88"/>
      <c r="G369" s="88"/>
      <c r="H369" s="88"/>
      <c r="I369" s="89">
        <f t="shared" si="11"/>
        <v>0</v>
      </c>
      <c r="J369" s="90">
        <v>90000</v>
      </c>
      <c r="K369" s="91">
        <f t="shared" si="10"/>
        <v>0</v>
      </c>
      <c r="L369" s="92"/>
      <c r="M369" s="255"/>
      <c r="N369" s="255"/>
      <c r="R369" s="258" t="s">
        <v>232</v>
      </c>
    </row>
    <row r="370" spans="1:18" s="257" customFormat="1" ht="48" customHeight="1">
      <c r="A370" s="247"/>
      <c r="B370" s="436" t="s">
        <v>1206</v>
      </c>
      <c r="C370" s="415">
        <v>90101604</v>
      </c>
      <c r="D370" s="259" t="s">
        <v>382</v>
      </c>
      <c r="E370" s="419"/>
      <c r="F370" s="419"/>
      <c r="G370" s="419"/>
      <c r="H370" s="419"/>
      <c r="I370" s="416"/>
      <c r="J370" s="422">
        <v>40000</v>
      </c>
      <c r="K370" s="253">
        <f t="shared" si="10"/>
        <v>0</v>
      </c>
      <c r="L370" s="280"/>
      <c r="M370" s="280"/>
      <c r="N370" s="247"/>
      <c r="R370" s="258"/>
    </row>
    <row r="371" spans="1:18" s="257" customFormat="1" ht="48" customHeight="1">
      <c r="A371" s="247"/>
      <c r="B371" s="436" t="s">
        <v>1207</v>
      </c>
      <c r="C371" s="415">
        <v>90101604</v>
      </c>
      <c r="D371" s="259" t="s">
        <v>382</v>
      </c>
      <c r="E371" s="419"/>
      <c r="F371" s="419"/>
      <c r="G371" s="419"/>
      <c r="H371" s="419"/>
      <c r="I371" s="416"/>
      <c r="J371" s="422">
        <v>50000</v>
      </c>
      <c r="K371" s="253">
        <f t="shared" si="10"/>
        <v>0</v>
      </c>
      <c r="L371" s="280"/>
      <c r="M371" s="280"/>
      <c r="N371" s="247"/>
      <c r="R371" s="258"/>
    </row>
    <row r="372" spans="1:18" s="257" customFormat="1" ht="48" customHeight="1">
      <c r="A372" s="247"/>
      <c r="B372" s="436" t="s">
        <v>1208</v>
      </c>
      <c r="C372" s="415">
        <v>90101604</v>
      </c>
      <c r="D372" s="259" t="s">
        <v>382</v>
      </c>
      <c r="E372" s="419"/>
      <c r="F372" s="419"/>
      <c r="G372" s="419"/>
      <c r="H372" s="419"/>
      <c r="I372" s="416"/>
      <c r="J372" s="422">
        <v>60000</v>
      </c>
      <c r="K372" s="253">
        <f t="shared" si="10"/>
        <v>0</v>
      </c>
      <c r="L372" s="280"/>
      <c r="M372" s="280"/>
      <c r="N372" s="247"/>
      <c r="R372" s="258"/>
    </row>
    <row r="373" spans="1:18" s="257" customFormat="1" ht="48" customHeight="1">
      <c r="A373" s="247"/>
      <c r="B373" s="436" t="s">
        <v>1209</v>
      </c>
      <c r="C373" s="415">
        <v>90101604</v>
      </c>
      <c r="D373" s="259" t="s">
        <v>382</v>
      </c>
      <c r="E373" s="419"/>
      <c r="F373" s="419"/>
      <c r="G373" s="419"/>
      <c r="H373" s="419"/>
      <c r="I373" s="416"/>
      <c r="J373" s="422">
        <v>25000</v>
      </c>
      <c r="K373" s="253">
        <f t="shared" si="10"/>
        <v>0</v>
      </c>
      <c r="L373" s="280"/>
      <c r="M373" s="280"/>
      <c r="N373" s="247"/>
      <c r="R373" s="258"/>
    </row>
    <row r="374" spans="1:18" s="257" customFormat="1" ht="48" customHeight="1">
      <c r="A374" s="247"/>
      <c r="B374" s="436" t="s">
        <v>1210</v>
      </c>
      <c r="C374" s="415">
        <v>90101604</v>
      </c>
      <c r="D374" s="259" t="s">
        <v>382</v>
      </c>
      <c r="E374" s="419">
        <v>1</v>
      </c>
      <c r="F374" s="419"/>
      <c r="G374" s="419"/>
      <c r="H374" s="419"/>
      <c r="I374" s="416"/>
      <c r="J374" s="422">
        <v>30000</v>
      </c>
      <c r="K374" s="253">
        <f t="shared" si="10"/>
        <v>0</v>
      </c>
      <c r="L374" s="280"/>
      <c r="M374" s="280"/>
      <c r="N374" s="247"/>
      <c r="R374" s="258"/>
    </row>
    <row r="375" spans="1:18" s="147" customFormat="1" ht="48" customHeight="1">
      <c r="A375" s="146"/>
      <c r="B375" s="118" t="s">
        <v>1211</v>
      </c>
      <c r="C375" s="285">
        <v>90101604</v>
      </c>
      <c r="D375" s="118" t="s">
        <v>382</v>
      </c>
      <c r="E375" s="105">
        <v>1</v>
      </c>
      <c r="F375" s="105"/>
      <c r="G375" s="105"/>
      <c r="H375" s="105"/>
      <c r="I375" s="89">
        <f t="shared" si="11"/>
        <v>1</v>
      </c>
      <c r="J375" s="267">
        <v>25000</v>
      </c>
      <c r="K375" s="91">
        <f t="shared" si="10"/>
        <v>25000</v>
      </c>
      <c r="L375" s="112"/>
      <c r="M375" s="229"/>
      <c r="N375" s="27"/>
      <c r="R375" s="148"/>
    </row>
    <row r="376" spans="1:18" s="34" customFormat="1" ht="48" customHeight="1">
      <c r="A376" s="33"/>
      <c r="B376" s="118" t="s">
        <v>553</v>
      </c>
      <c r="C376" s="285">
        <v>50161509</v>
      </c>
      <c r="D376" s="118" t="s">
        <v>554</v>
      </c>
      <c r="E376" s="88">
        <v>120</v>
      </c>
      <c r="F376" s="88">
        <v>120</v>
      </c>
      <c r="G376" s="88">
        <v>120</v>
      </c>
      <c r="H376" s="88">
        <v>120</v>
      </c>
      <c r="I376" s="89">
        <f t="shared" si="11"/>
        <v>480</v>
      </c>
      <c r="J376" s="90">
        <v>110</v>
      </c>
      <c r="K376" s="91">
        <f t="shared" si="10"/>
        <v>52800</v>
      </c>
      <c r="L376" s="92"/>
      <c r="M376" s="93"/>
      <c r="N376" s="93"/>
      <c r="R376" s="35" t="s">
        <v>242</v>
      </c>
    </row>
    <row r="377" spans="1:18" s="29" customFormat="1" ht="48" customHeight="1">
      <c r="A377" s="7"/>
      <c r="B377" s="118" t="s">
        <v>559</v>
      </c>
      <c r="C377" s="285">
        <v>50201709</v>
      </c>
      <c r="D377" s="118" t="s">
        <v>831</v>
      </c>
      <c r="E377" s="88">
        <v>280</v>
      </c>
      <c r="F377" s="88">
        <v>280</v>
      </c>
      <c r="G377" s="88">
        <v>280</v>
      </c>
      <c r="H377" s="88">
        <v>280</v>
      </c>
      <c r="I377" s="89">
        <f t="shared" si="11"/>
        <v>1120</v>
      </c>
      <c r="J377" s="90">
        <v>175</v>
      </c>
      <c r="K377" s="91">
        <f t="shared" si="10"/>
        <v>196000</v>
      </c>
      <c r="L377" s="92"/>
      <c r="M377" s="93"/>
      <c r="N377" s="93"/>
      <c r="R377" s="30"/>
    </row>
    <row r="378" spans="1:18" s="29" customFormat="1" ht="48" customHeight="1">
      <c r="A378" s="28"/>
      <c r="B378" s="118" t="s">
        <v>555</v>
      </c>
      <c r="C378" s="285"/>
      <c r="D378" s="118" t="s">
        <v>382</v>
      </c>
      <c r="E378" s="88"/>
      <c r="F378" s="88"/>
      <c r="G378" s="88"/>
      <c r="H378" s="88"/>
      <c r="I378" s="89">
        <f t="shared" si="11"/>
        <v>0</v>
      </c>
      <c r="J378" s="90">
        <v>9000</v>
      </c>
      <c r="K378" s="91">
        <f t="shared" si="10"/>
        <v>0</v>
      </c>
      <c r="L378" s="92"/>
      <c r="M378" s="93"/>
      <c r="N378" s="93"/>
      <c r="R378" s="30" t="s">
        <v>233</v>
      </c>
    </row>
    <row r="379" spans="1:18" s="34" customFormat="1" ht="48" customHeight="1">
      <c r="A379" s="33"/>
      <c r="B379" s="196" t="s">
        <v>844</v>
      </c>
      <c r="C379" s="357">
        <v>50182001</v>
      </c>
      <c r="D379" s="196" t="s">
        <v>382</v>
      </c>
      <c r="E379" s="198"/>
      <c r="F379" s="198">
        <v>1</v>
      </c>
      <c r="G379" s="198">
        <v>1</v>
      </c>
      <c r="H379" s="198">
        <v>1</v>
      </c>
      <c r="I379" s="199">
        <f t="shared" si="11"/>
        <v>3</v>
      </c>
      <c r="J379" s="200">
        <v>12000</v>
      </c>
      <c r="K379" s="201">
        <f t="shared" si="10"/>
        <v>36000</v>
      </c>
      <c r="L379" s="202"/>
      <c r="M379" s="203"/>
      <c r="N379" s="203"/>
      <c r="R379" s="35"/>
    </row>
    <row r="380" spans="1:18" s="257" customFormat="1" ht="48" customHeight="1">
      <c r="A380" s="247"/>
      <c r="B380" s="118" t="s">
        <v>1232</v>
      </c>
      <c r="C380" s="285"/>
      <c r="D380" s="118" t="s">
        <v>382</v>
      </c>
      <c r="E380" s="88"/>
      <c r="F380" s="88"/>
      <c r="G380" s="88"/>
      <c r="H380" s="88"/>
      <c r="I380" s="89">
        <f t="shared" si="11"/>
        <v>0</v>
      </c>
      <c r="J380" s="90">
        <v>60</v>
      </c>
      <c r="K380" s="91">
        <f t="shared" si="10"/>
        <v>0</v>
      </c>
      <c r="L380" s="92"/>
      <c r="M380" s="255"/>
      <c r="N380" s="255"/>
      <c r="R380" s="258" t="s">
        <v>234</v>
      </c>
    </row>
    <row r="381" spans="1:18" s="29" customFormat="1" ht="48" customHeight="1">
      <c r="A381" s="28"/>
      <c r="B381" s="118" t="s">
        <v>737</v>
      </c>
      <c r="C381" s="285"/>
      <c r="D381" s="118" t="s">
        <v>556</v>
      </c>
      <c r="E381" s="88"/>
      <c r="F381" s="88"/>
      <c r="G381" s="88"/>
      <c r="H381" s="88"/>
      <c r="I381" s="89">
        <f t="shared" si="11"/>
        <v>0</v>
      </c>
      <c r="J381" s="90"/>
      <c r="K381" s="91">
        <f t="shared" si="10"/>
        <v>0</v>
      </c>
      <c r="L381" s="92"/>
      <c r="M381" s="93"/>
      <c r="N381" s="93"/>
      <c r="R381" s="30" t="s">
        <v>235</v>
      </c>
    </row>
    <row r="382" spans="1:18" s="29" customFormat="1" ht="48" customHeight="1">
      <c r="A382" s="28"/>
      <c r="B382" s="118" t="s">
        <v>735</v>
      </c>
      <c r="C382" s="285"/>
      <c r="D382" s="118" t="s">
        <v>556</v>
      </c>
      <c r="E382" s="88"/>
      <c r="F382" s="88"/>
      <c r="G382" s="88"/>
      <c r="H382" s="88"/>
      <c r="I382" s="89">
        <f t="shared" si="11"/>
        <v>0</v>
      </c>
      <c r="J382" s="90"/>
      <c r="K382" s="91">
        <f t="shared" si="10"/>
        <v>0</v>
      </c>
      <c r="L382" s="92"/>
      <c r="M382" s="93"/>
      <c r="N382" s="93"/>
      <c r="R382" s="30" t="s">
        <v>236</v>
      </c>
    </row>
    <row r="383" spans="1:18" s="29" customFormat="1" ht="48" customHeight="1">
      <c r="A383" s="28"/>
      <c r="B383" s="118" t="s">
        <v>736</v>
      </c>
      <c r="C383" s="285"/>
      <c r="D383" s="118" t="s">
        <v>556</v>
      </c>
      <c r="E383" s="88"/>
      <c r="F383" s="88"/>
      <c r="G383" s="88"/>
      <c r="H383" s="88"/>
      <c r="I383" s="89">
        <f t="shared" si="11"/>
        <v>0</v>
      </c>
      <c r="J383" s="90"/>
      <c r="K383" s="91">
        <f t="shared" si="10"/>
        <v>0</v>
      </c>
      <c r="L383" s="92"/>
      <c r="M383" s="93"/>
      <c r="N383" s="93"/>
      <c r="R383" s="30" t="s">
        <v>237</v>
      </c>
    </row>
    <row r="384" spans="1:18" s="29" customFormat="1" ht="48" customHeight="1">
      <c r="A384" s="28"/>
      <c r="B384" s="118" t="s">
        <v>738</v>
      </c>
      <c r="C384" s="285"/>
      <c r="D384" s="118" t="s">
        <v>556</v>
      </c>
      <c r="E384" s="88"/>
      <c r="F384" s="88"/>
      <c r="G384" s="88"/>
      <c r="H384" s="88"/>
      <c r="I384" s="89">
        <f t="shared" si="11"/>
        <v>0</v>
      </c>
      <c r="J384" s="90"/>
      <c r="K384" s="91">
        <f t="shared" si="10"/>
        <v>0</v>
      </c>
      <c r="L384" s="92"/>
      <c r="M384" s="93"/>
      <c r="N384" s="93"/>
      <c r="R384" s="30" t="s">
        <v>238</v>
      </c>
    </row>
    <row r="385" spans="1:18" s="29" customFormat="1" ht="48" customHeight="1">
      <c r="A385" s="28"/>
      <c r="B385" s="118" t="s">
        <v>557</v>
      </c>
      <c r="C385" s="285"/>
      <c r="D385" s="118" t="s">
        <v>556</v>
      </c>
      <c r="E385" s="88"/>
      <c r="F385" s="88"/>
      <c r="G385" s="88"/>
      <c r="H385" s="88"/>
      <c r="I385" s="89">
        <f t="shared" si="11"/>
        <v>0</v>
      </c>
      <c r="J385" s="90"/>
      <c r="K385" s="91">
        <f t="shared" si="10"/>
        <v>0</v>
      </c>
      <c r="L385" s="92"/>
      <c r="M385" s="93"/>
      <c r="N385" s="93"/>
      <c r="R385" s="30" t="s">
        <v>239</v>
      </c>
    </row>
    <row r="386" spans="1:18" s="150" customFormat="1" ht="48" customHeight="1">
      <c r="A386" s="64"/>
      <c r="B386" s="118" t="s">
        <v>843</v>
      </c>
      <c r="C386" s="285"/>
      <c r="D386" s="118" t="s">
        <v>525</v>
      </c>
      <c r="E386" s="88">
        <v>1</v>
      </c>
      <c r="F386" s="88"/>
      <c r="G386" s="88"/>
      <c r="H386" s="88"/>
      <c r="I386" s="89">
        <f t="shared" si="11"/>
        <v>1</v>
      </c>
      <c r="J386" s="90">
        <v>46020</v>
      </c>
      <c r="K386" s="91">
        <f t="shared" si="10"/>
        <v>46020</v>
      </c>
      <c r="L386" s="92"/>
      <c r="M386" s="93"/>
      <c r="N386" s="93"/>
      <c r="R386" s="151" t="s">
        <v>240</v>
      </c>
    </row>
    <row r="387" spans="1:18" s="34" customFormat="1" ht="48" customHeight="1">
      <c r="A387" s="33"/>
      <c r="B387" s="118" t="s">
        <v>1088</v>
      </c>
      <c r="C387" s="285"/>
      <c r="D387" s="118" t="s">
        <v>525</v>
      </c>
      <c r="E387" s="88"/>
      <c r="F387" s="88"/>
      <c r="G387" s="88"/>
      <c r="H387" s="88"/>
      <c r="I387" s="89">
        <f t="shared" si="11"/>
        <v>0</v>
      </c>
      <c r="J387" s="90">
        <v>400</v>
      </c>
      <c r="K387" s="91">
        <f t="shared" si="10"/>
        <v>0</v>
      </c>
      <c r="L387" s="92"/>
      <c r="M387" s="93"/>
      <c r="N387" s="93"/>
      <c r="R387" s="35"/>
    </row>
    <row r="388" spans="1:18" s="29" customFormat="1" ht="48" customHeight="1">
      <c r="A388" s="31"/>
      <c r="B388" s="118" t="s">
        <v>558</v>
      </c>
      <c r="C388" s="285"/>
      <c r="D388" s="118" t="s">
        <v>382</v>
      </c>
      <c r="E388" s="88"/>
      <c r="F388" s="88"/>
      <c r="G388" s="88"/>
      <c r="H388" s="88"/>
      <c r="I388" s="89">
        <f t="shared" si="11"/>
        <v>0</v>
      </c>
      <c r="J388" s="94">
        <v>60</v>
      </c>
      <c r="K388" s="91">
        <f t="shared" si="10"/>
        <v>0</v>
      </c>
      <c r="L388" s="98"/>
      <c r="M388" s="99"/>
      <c r="N388" s="99"/>
      <c r="R388" s="30" t="s">
        <v>241</v>
      </c>
    </row>
    <row r="389" spans="1:18" s="34" customFormat="1" ht="48" customHeight="1">
      <c r="A389" s="36"/>
      <c r="B389" s="118" t="s">
        <v>1569</v>
      </c>
      <c r="C389" s="285">
        <v>90101604</v>
      </c>
      <c r="D389" s="118" t="s">
        <v>525</v>
      </c>
      <c r="E389" s="105"/>
      <c r="F389" s="105"/>
      <c r="G389" s="105"/>
      <c r="H389" s="105"/>
      <c r="I389" s="89">
        <f t="shared" si="11"/>
        <v>0</v>
      </c>
      <c r="J389" s="182">
        <v>2500</v>
      </c>
      <c r="K389" s="91">
        <f t="shared" si="10"/>
        <v>0</v>
      </c>
      <c r="L389" s="173"/>
      <c r="M389" s="218"/>
      <c r="N389" s="36"/>
      <c r="R389" s="35"/>
    </row>
    <row r="390" spans="1:20" s="86" customFormat="1" ht="48" customHeight="1">
      <c r="A390" s="76"/>
      <c r="B390" s="519" t="s">
        <v>931</v>
      </c>
      <c r="C390" s="527">
        <v>90101604</v>
      </c>
      <c r="D390" s="519" t="s">
        <v>525</v>
      </c>
      <c r="E390" s="528"/>
      <c r="F390" s="528">
        <v>1</v>
      </c>
      <c r="G390" s="528"/>
      <c r="H390" s="528"/>
      <c r="I390" s="523">
        <f t="shared" si="11"/>
        <v>1</v>
      </c>
      <c r="J390" s="529">
        <v>120000</v>
      </c>
      <c r="K390" s="525">
        <f t="shared" si="10"/>
        <v>120000</v>
      </c>
      <c r="L390" s="530"/>
      <c r="M390" s="299"/>
      <c r="N390" s="76"/>
      <c r="Q390" s="34"/>
      <c r="R390" s="35"/>
      <c r="S390" s="34"/>
      <c r="T390" s="34"/>
    </row>
    <row r="391" spans="1:18" s="29" customFormat="1" ht="48" customHeight="1">
      <c r="A391" s="31"/>
      <c r="B391" s="118" t="s">
        <v>1570</v>
      </c>
      <c r="C391" s="285">
        <v>90101604</v>
      </c>
      <c r="D391" s="118" t="s">
        <v>525</v>
      </c>
      <c r="E391" s="105"/>
      <c r="F391" s="105">
        <v>1</v>
      </c>
      <c r="G391" s="105"/>
      <c r="H391" s="105"/>
      <c r="I391" s="89">
        <f t="shared" si="11"/>
        <v>1</v>
      </c>
      <c r="J391" s="182">
        <v>70000</v>
      </c>
      <c r="K391" s="91">
        <f t="shared" si="10"/>
        <v>70000</v>
      </c>
      <c r="L391" s="173"/>
      <c r="M391" s="231"/>
      <c r="N391" s="232"/>
      <c r="R391" s="30"/>
    </row>
    <row r="392" spans="1:18" s="34" customFormat="1" ht="48" customHeight="1">
      <c r="A392" s="36"/>
      <c r="B392" s="196" t="s">
        <v>1571</v>
      </c>
      <c r="C392" s="357">
        <v>90101604</v>
      </c>
      <c r="D392" s="196" t="s">
        <v>525</v>
      </c>
      <c r="E392" s="237">
        <v>2</v>
      </c>
      <c r="F392" s="237">
        <v>2</v>
      </c>
      <c r="G392" s="237">
        <v>2</v>
      </c>
      <c r="H392" s="237">
        <v>2</v>
      </c>
      <c r="I392" s="199">
        <f t="shared" si="11"/>
        <v>8</v>
      </c>
      <c r="J392" s="220">
        <v>30100</v>
      </c>
      <c r="K392" s="201">
        <f t="shared" si="10"/>
        <v>240800</v>
      </c>
      <c r="L392" s="173"/>
      <c r="M392" s="218"/>
      <c r="N392" s="36"/>
      <c r="R392" s="35"/>
    </row>
    <row r="393" spans="1:18" s="34" customFormat="1" ht="48" customHeight="1">
      <c r="A393" s="36"/>
      <c r="B393" s="196" t="s">
        <v>1599</v>
      </c>
      <c r="C393" s="357">
        <v>90101604</v>
      </c>
      <c r="D393" s="196" t="s">
        <v>525</v>
      </c>
      <c r="E393" s="198">
        <v>5</v>
      </c>
      <c r="F393" s="198">
        <v>5</v>
      </c>
      <c r="G393" s="198">
        <v>5</v>
      </c>
      <c r="H393" s="198">
        <v>5</v>
      </c>
      <c r="I393" s="199">
        <f t="shared" si="11"/>
        <v>20</v>
      </c>
      <c r="J393" s="206">
        <v>6000</v>
      </c>
      <c r="K393" s="201">
        <f t="shared" si="10"/>
        <v>120000</v>
      </c>
      <c r="L393" s="98"/>
      <c r="M393" s="99"/>
      <c r="N393" s="99"/>
      <c r="R393" s="35"/>
    </row>
    <row r="394" spans="1:18" s="34" customFormat="1" ht="48" customHeight="1">
      <c r="A394" s="36"/>
      <c r="B394" s="118" t="s">
        <v>1600</v>
      </c>
      <c r="C394" s="285">
        <v>90101605</v>
      </c>
      <c r="D394" s="118" t="s">
        <v>525</v>
      </c>
      <c r="E394" s="88"/>
      <c r="F394" s="88">
        <v>3</v>
      </c>
      <c r="G394" s="88">
        <v>3</v>
      </c>
      <c r="H394" s="88"/>
      <c r="I394" s="89">
        <f>E394+F394+G394+H394</f>
        <v>6</v>
      </c>
      <c r="J394" s="94">
        <v>6001</v>
      </c>
      <c r="K394" s="91">
        <f>I394*J394</f>
        <v>36006</v>
      </c>
      <c r="L394" s="98"/>
      <c r="M394" s="231"/>
      <c r="N394" s="232"/>
      <c r="R394" s="35"/>
    </row>
    <row r="395" spans="1:18" s="34" customFormat="1" ht="48" customHeight="1">
      <c r="A395" s="36"/>
      <c r="B395" s="259" t="s">
        <v>1093</v>
      </c>
      <c r="C395" s="415">
        <v>90101604</v>
      </c>
      <c r="D395" s="259" t="s">
        <v>525</v>
      </c>
      <c r="E395" s="433"/>
      <c r="F395" s="433"/>
      <c r="G395" s="433"/>
      <c r="H395" s="433"/>
      <c r="I395" s="416">
        <f t="shared" si="11"/>
        <v>0</v>
      </c>
      <c r="J395" s="427">
        <v>96200</v>
      </c>
      <c r="K395" s="253">
        <f t="shared" si="10"/>
        <v>0</v>
      </c>
      <c r="L395" s="296"/>
      <c r="M395" s="218"/>
      <c r="N395" s="36"/>
      <c r="R395" s="35"/>
    </row>
    <row r="396" spans="1:18" s="29" customFormat="1" ht="48" customHeight="1">
      <c r="A396" s="36"/>
      <c r="B396" s="118" t="s">
        <v>931</v>
      </c>
      <c r="C396" s="285">
        <v>90101604</v>
      </c>
      <c r="D396" s="118" t="s">
        <v>864</v>
      </c>
      <c r="E396" s="88"/>
      <c r="F396" s="88"/>
      <c r="G396" s="88"/>
      <c r="H396" s="88"/>
      <c r="I396" s="89">
        <f t="shared" si="11"/>
        <v>0</v>
      </c>
      <c r="J396" s="94"/>
      <c r="K396" s="91">
        <f t="shared" si="10"/>
        <v>0</v>
      </c>
      <c r="L396" s="98"/>
      <c r="M396" s="99"/>
      <c r="N396" s="99"/>
      <c r="R396" s="30" t="s">
        <v>242</v>
      </c>
    </row>
    <row r="397" spans="1:18" s="34" customFormat="1" ht="72.75" customHeight="1">
      <c r="A397" s="145"/>
      <c r="B397" s="118" t="s">
        <v>1636</v>
      </c>
      <c r="C397" s="285">
        <v>90101604</v>
      </c>
      <c r="D397" s="118" t="s">
        <v>864</v>
      </c>
      <c r="E397" s="105">
        <v>1</v>
      </c>
      <c r="F397" s="105"/>
      <c r="G397" s="105"/>
      <c r="H397" s="105"/>
      <c r="I397" s="89"/>
      <c r="J397" s="326">
        <v>30000</v>
      </c>
      <c r="K397" s="438">
        <f t="shared" si="10"/>
        <v>0</v>
      </c>
      <c r="L397" s="175"/>
      <c r="M397" s="319"/>
      <c r="N397" s="145"/>
      <c r="R397" s="35"/>
    </row>
    <row r="398" spans="1:18" s="34" customFormat="1" ht="87" customHeight="1">
      <c r="A398" s="145"/>
      <c r="B398" s="196" t="s">
        <v>1183</v>
      </c>
      <c r="C398" s="357">
        <v>90101604</v>
      </c>
      <c r="D398" s="196" t="s">
        <v>864</v>
      </c>
      <c r="E398" s="237"/>
      <c r="F398" s="237">
        <v>1</v>
      </c>
      <c r="G398" s="237"/>
      <c r="H398" s="237"/>
      <c r="I398" s="199">
        <f t="shared" si="11"/>
        <v>1</v>
      </c>
      <c r="J398" s="408">
        <v>10000</v>
      </c>
      <c r="K398" s="201">
        <f t="shared" si="10"/>
        <v>10000</v>
      </c>
      <c r="L398" s="319"/>
      <c r="M398" s="319"/>
      <c r="N398" s="145"/>
      <c r="R398" s="35"/>
    </row>
    <row r="399" spans="1:18" s="34" customFormat="1" ht="79.5" customHeight="1">
      <c r="A399" s="145"/>
      <c r="B399" s="196" t="s">
        <v>1184</v>
      </c>
      <c r="C399" s="357">
        <v>90101604</v>
      </c>
      <c r="D399" s="196" t="s">
        <v>864</v>
      </c>
      <c r="E399" s="237"/>
      <c r="F399" s="237"/>
      <c r="G399" s="237"/>
      <c r="H399" s="237"/>
      <c r="I399" s="199">
        <f t="shared" si="11"/>
        <v>0</v>
      </c>
      <c r="J399" s="408">
        <v>30000</v>
      </c>
      <c r="K399" s="438">
        <f t="shared" si="10"/>
        <v>0</v>
      </c>
      <c r="L399" s="319"/>
      <c r="M399" s="319"/>
      <c r="N399" s="145"/>
      <c r="R399" s="35"/>
    </row>
    <row r="400" spans="1:18" s="34" customFormat="1" ht="70.5" customHeight="1">
      <c r="A400" s="145"/>
      <c r="B400" s="118" t="s">
        <v>1185</v>
      </c>
      <c r="C400" s="285">
        <v>90101604</v>
      </c>
      <c r="D400" s="118" t="s">
        <v>864</v>
      </c>
      <c r="E400" s="105"/>
      <c r="F400" s="105"/>
      <c r="G400" s="105"/>
      <c r="H400" s="105">
        <v>1</v>
      </c>
      <c r="I400" s="89">
        <f t="shared" si="11"/>
        <v>1</v>
      </c>
      <c r="J400" s="326">
        <v>30000</v>
      </c>
      <c r="K400" s="91">
        <f t="shared" si="10"/>
        <v>30000</v>
      </c>
      <c r="L400" s="175"/>
      <c r="M400" s="319"/>
      <c r="N400" s="145"/>
      <c r="R400" s="35"/>
    </row>
    <row r="401" spans="1:18" s="257" customFormat="1" ht="48" customHeight="1">
      <c r="A401" s="247"/>
      <c r="B401" s="118" t="s">
        <v>1233</v>
      </c>
      <c r="C401" s="285">
        <v>90101604</v>
      </c>
      <c r="D401" s="118" t="s">
        <v>525</v>
      </c>
      <c r="E401" s="88"/>
      <c r="F401" s="88"/>
      <c r="G401" s="88"/>
      <c r="H401" s="88"/>
      <c r="I401" s="89">
        <f t="shared" si="11"/>
        <v>0</v>
      </c>
      <c r="J401" s="90">
        <v>15000</v>
      </c>
      <c r="K401" s="91">
        <f t="shared" si="10"/>
        <v>0</v>
      </c>
      <c r="L401" s="92"/>
      <c r="M401" s="255"/>
      <c r="N401" s="255"/>
      <c r="R401" s="258"/>
    </row>
    <row r="402" spans="1:18" s="29" customFormat="1" ht="48" customHeight="1">
      <c r="A402" s="28"/>
      <c r="B402" s="531" t="s">
        <v>1246</v>
      </c>
      <c r="C402" s="532">
        <v>90101604</v>
      </c>
      <c r="D402" s="531" t="s">
        <v>525</v>
      </c>
      <c r="E402" s="533">
        <v>1</v>
      </c>
      <c r="F402" s="533"/>
      <c r="G402" s="533"/>
      <c r="H402" s="533"/>
      <c r="I402" s="534">
        <f t="shared" si="11"/>
        <v>1</v>
      </c>
      <c r="J402" s="535">
        <v>200000</v>
      </c>
      <c r="K402" s="536">
        <f t="shared" si="10"/>
        <v>200000</v>
      </c>
      <c r="L402" s="537"/>
      <c r="M402" s="229"/>
      <c r="N402" s="27"/>
      <c r="R402" s="30"/>
    </row>
    <row r="403" spans="1:18" s="257" customFormat="1" ht="48" customHeight="1">
      <c r="A403" s="247"/>
      <c r="B403" s="118" t="s">
        <v>1247</v>
      </c>
      <c r="C403" s="285">
        <v>90101604</v>
      </c>
      <c r="D403" s="118"/>
      <c r="E403" s="105"/>
      <c r="F403" s="105"/>
      <c r="G403" s="105"/>
      <c r="H403" s="105"/>
      <c r="I403" s="89">
        <f t="shared" si="11"/>
        <v>0</v>
      </c>
      <c r="J403" s="267">
        <v>50000</v>
      </c>
      <c r="K403" s="91">
        <f t="shared" si="10"/>
        <v>0</v>
      </c>
      <c r="L403" s="112"/>
      <c r="M403" s="280"/>
      <c r="N403" s="247"/>
      <c r="R403" s="258"/>
    </row>
    <row r="404" spans="1:18" s="29" customFormat="1" ht="48" customHeight="1">
      <c r="A404" s="28"/>
      <c r="B404" s="118" t="s">
        <v>1248</v>
      </c>
      <c r="C404" s="285">
        <v>90101604</v>
      </c>
      <c r="D404" s="118"/>
      <c r="E404" s="105"/>
      <c r="F404" s="105"/>
      <c r="G404" s="105"/>
      <c r="H404" s="105"/>
      <c r="I404" s="89">
        <f t="shared" si="11"/>
        <v>0</v>
      </c>
      <c r="J404" s="267"/>
      <c r="K404" s="91">
        <f t="shared" si="10"/>
        <v>0</v>
      </c>
      <c r="L404" s="112"/>
      <c r="M404" s="229"/>
      <c r="N404" s="27"/>
      <c r="R404" s="30"/>
    </row>
    <row r="405" spans="1:18" s="257" customFormat="1" ht="48" customHeight="1">
      <c r="A405" s="247"/>
      <c r="B405" s="118" t="s">
        <v>1639</v>
      </c>
      <c r="C405" s="285"/>
      <c r="D405" s="118"/>
      <c r="E405" s="105"/>
      <c r="F405" s="105"/>
      <c r="G405" s="105"/>
      <c r="H405" s="105"/>
      <c r="I405" s="89">
        <f t="shared" si="11"/>
        <v>0</v>
      </c>
      <c r="J405" s="267">
        <v>100000</v>
      </c>
      <c r="K405" s="91">
        <f t="shared" si="10"/>
        <v>0</v>
      </c>
      <c r="L405" s="112"/>
      <c r="M405" s="280"/>
      <c r="N405" s="247"/>
      <c r="R405" s="258"/>
    </row>
    <row r="406" spans="1:18" s="257" customFormat="1" ht="48" customHeight="1">
      <c r="A406" s="247"/>
      <c r="B406" s="118" t="s">
        <v>1249</v>
      </c>
      <c r="C406" s="285"/>
      <c r="D406" s="118"/>
      <c r="E406" s="105"/>
      <c r="F406" s="105"/>
      <c r="G406" s="105"/>
      <c r="H406" s="105"/>
      <c r="I406" s="89">
        <f t="shared" si="11"/>
        <v>0</v>
      </c>
      <c r="J406" s="267">
        <v>100000</v>
      </c>
      <c r="K406" s="91">
        <f aca="true" t="shared" si="12" ref="K406:K468">I406*J406</f>
        <v>0</v>
      </c>
      <c r="L406" s="112"/>
      <c r="M406" s="280"/>
      <c r="N406" s="247"/>
      <c r="R406" s="258"/>
    </row>
    <row r="407" spans="1:18" s="34" customFormat="1" ht="76.5" customHeight="1">
      <c r="A407" s="33"/>
      <c r="B407" s="217" t="s">
        <v>1250</v>
      </c>
      <c r="C407" s="357"/>
      <c r="D407" s="196"/>
      <c r="E407" s="237"/>
      <c r="F407" s="237"/>
      <c r="G407" s="237"/>
      <c r="H407" s="237"/>
      <c r="I407" s="199">
        <f t="shared" si="11"/>
        <v>0</v>
      </c>
      <c r="J407" s="222">
        <v>40000</v>
      </c>
      <c r="K407" s="201">
        <f t="shared" si="12"/>
        <v>0</v>
      </c>
      <c r="L407" s="219"/>
      <c r="M407" s="219"/>
      <c r="N407" s="33"/>
      <c r="R407" s="35"/>
    </row>
    <row r="408" spans="1:18" s="257" customFormat="1" ht="72" customHeight="1">
      <c r="A408" s="247"/>
      <c r="B408" s="118" t="s">
        <v>1251</v>
      </c>
      <c r="C408" s="285"/>
      <c r="D408" s="118"/>
      <c r="E408" s="105"/>
      <c r="F408" s="105"/>
      <c r="G408" s="105"/>
      <c r="H408" s="105"/>
      <c r="I408" s="89">
        <f t="shared" si="11"/>
        <v>0</v>
      </c>
      <c r="J408" s="267">
        <v>50000</v>
      </c>
      <c r="K408" s="91">
        <f t="shared" si="12"/>
        <v>0</v>
      </c>
      <c r="L408" s="112"/>
      <c r="M408" s="280"/>
      <c r="N408" s="247"/>
      <c r="R408" s="258"/>
    </row>
    <row r="409" spans="1:18" s="29" customFormat="1" ht="48" customHeight="1">
      <c r="A409" s="28"/>
      <c r="B409" s="118" t="s">
        <v>1292</v>
      </c>
      <c r="C409" s="285">
        <v>82131603</v>
      </c>
      <c r="D409" s="118" t="s">
        <v>864</v>
      </c>
      <c r="E409" s="181"/>
      <c r="F409" s="181"/>
      <c r="G409" s="105">
        <v>1</v>
      </c>
      <c r="H409" s="181"/>
      <c r="I409" s="89">
        <f t="shared" si="11"/>
        <v>1</v>
      </c>
      <c r="J409" s="267">
        <v>83000</v>
      </c>
      <c r="K409" s="91">
        <f t="shared" si="12"/>
        <v>83000</v>
      </c>
      <c r="L409" s="112"/>
      <c r="M409" s="229"/>
      <c r="N409" s="27"/>
      <c r="R409" s="30"/>
    </row>
    <row r="410" spans="1:18" s="34" customFormat="1" ht="79.5" customHeight="1">
      <c r="A410" s="33"/>
      <c r="B410" s="118" t="s">
        <v>1268</v>
      </c>
      <c r="C410" s="285">
        <v>90101604</v>
      </c>
      <c r="D410" s="118" t="s">
        <v>525</v>
      </c>
      <c r="E410" s="88"/>
      <c r="F410" s="88"/>
      <c r="G410" s="88">
        <v>1</v>
      </c>
      <c r="H410" s="88">
        <v>1</v>
      </c>
      <c r="I410" s="89">
        <f aca="true" t="shared" si="13" ref="I410:I472">E410+F410+G410+H410</f>
        <v>2</v>
      </c>
      <c r="J410" s="90">
        <v>10000</v>
      </c>
      <c r="K410" s="91">
        <f t="shared" si="12"/>
        <v>20000</v>
      </c>
      <c r="L410" s="92"/>
      <c r="M410" s="93"/>
      <c r="N410" s="93"/>
      <c r="R410" s="35"/>
    </row>
    <row r="411" spans="1:18" s="257" customFormat="1" ht="78" customHeight="1">
      <c r="A411" s="247"/>
      <c r="B411" s="118" t="s">
        <v>1269</v>
      </c>
      <c r="C411" s="285">
        <v>90101604</v>
      </c>
      <c r="D411" s="118" t="s">
        <v>525</v>
      </c>
      <c r="E411" s="88"/>
      <c r="F411" s="88"/>
      <c r="G411" s="88"/>
      <c r="H411" s="88"/>
      <c r="I411" s="89">
        <f t="shared" si="13"/>
        <v>0</v>
      </c>
      <c r="J411" s="90">
        <v>10000</v>
      </c>
      <c r="K411" s="91">
        <f t="shared" si="12"/>
        <v>0</v>
      </c>
      <c r="L411" s="92"/>
      <c r="M411" s="255"/>
      <c r="N411" s="255"/>
      <c r="R411" s="258" t="s">
        <v>243</v>
      </c>
    </row>
    <row r="412" spans="1:18" s="34" customFormat="1" ht="68.25" customHeight="1">
      <c r="A412" s="33"/>
      <c r="B412" s="118" t="s">
        <v>1270</v>
      </c>
      <c r="C412" s="285">
        <v>90101604</v>
      </c>
      <c r="D412" s="118" t="s">
        <v>525</v>
      </c>
      <c r="E412" s="88"/>
      <c r="F412" s="88">
        <v>1</v>
      </c>
      <c r="G412" s="88"/>
      <c r="H412" s="88"/>
      <c r="I412" s="89">
        <f t="shared" si="13"/>
        <v>1</v>
      </c>
      <c r="J412" s="90">
        <v>15000</v>
      </c>
      <c r="K412" s="91">
        <f t="shared" si="12"/>
        <v>15000</v>
      </c>
      <c r="L412" s="92"/>
      <c r="M412" s="93"/>
      <c r="N412" s="93"/>
      <c r="R412" s="35"/>
    </row>
    <row r="413" spans="1:18" s="34" customFormat="1" ht="48" customHeight="1">
      <c r="A413" s="33"/>
      <c r="B413" s="118" t="s">
        <v>1234</v>
      </c>
      <c r="C413" s="285">
        <v>90101604</v>
      </c>
      <c r="D413" s="118" t="s">
        <v>525</v>
      </c>
      <c r="E413" s="88"/>
      <c r="F413" s="88"/>
      <c r="G413" s="88">
        <v>1</v>
      </c>
      <c r="H413" s="88"/>
      <c r="I413" s="89">
        <f t="shared" si="13"/>
        <v>1</v>
      </c>
      <c r="J413" s="90">
        <v>15000</v>
      </c>
      <c r="K413" s="91">
        <f t="shared" si="12"/>
        <v>15000</v>
      </c>
      <c r="L413" s="112"/>
      <c r="M413" s="229"/>
      <c r="N413" s="27"/>
      <c r="R413" s="35"/>
    </row>
    <row r="414" spans="1:18" s="34" customFormat="1" ht="48" customHeight="1">
      <c r="A414" s="33"/>
      <c r="B414" s="118" t="s">
        <v>559</v>
      </c>
      <c r="C414" s="285"/>
      <c r="D414" s="118" t="s">
        <v>831</v>
      </c>
      <c r="E414" s="88"/>
      <c r="F414" s="88"/>
      <c r="G414" s="88"/>
      <c r="H414" s="88"/>
      <c r="I414" s="89">
        <f t="shared" si="13"/>
        <v>0</v>
      </c>
      <c r="J414" s="90">
        <v>175</v>
      </c>
      <c r="K414" s="91">
        <f t="shared" si="12"/>
        <v>0</v>
      </c>
      <c r="L414" s="92"/>
      <c r="M414" s="93"/>
      <c r="N414" s="93"/>
      <c r="R414" s="35"/>
    </row>
    <row r="415" spans="1:18" s="29" customFormat="1" ht="48" customHeight="1">
      <c r="A415" s="28"/>
      <c r="B415" s="118" t="s">
        <v>904</v>
      </c>
      <c r="C415" s="285"/>
      <c r="D415" s="118" t="s">
        <v>382</v>
      </c>
      <c r="E415" s="88">
        <v>1</v>
      </c>
      <c r="F415" s="88"/>
      <c r="G415" s="88"/>
      <c r="H415" s="88"/>
      <c r="I415" s="89">
        <f t="shared" si="13"/>
        <v>1</v>
      </c>
      <c r="J415" s="90">
        <v>175</v>
      </c>
      <c r="K415" s="91">
        <f t="shared" si="12"/>
        <v>175</v>
      </c>
      <c r="L415" s="92"/>
      <c r="M415" s="93"/>
      <c r="N415" s="93"/>
      <c r="R415" s="30" t="s">
        <v>244</v>
      </c>
    </row>
    <row r="416" spans="1:18" s="29" customFormat="1" ht="48" customHeight="1">
      <c r="A416" s="28"/>
      <c r="B416" s="118" t="s">
        <v>1235</v>
      </c>
      <c r="C416" s="285"/>
      <c r="D416" s="118" t="s">
        <v>867</v>
      </c>
      <c r="E416" s="105">
        <v>7</v>
      </c>
      <c r="F416" s="181"/>
      <c r="G416" s="181"/>
      <c r="H416" s="181"/>
      <c r="I416" s="89">
        <f t="shared" si="13"/>
        <v>7</v>
      </c>
      <c r="J416" s="267">
        <v>650</v>
      </c>
      <c r="K416" s="91">
        <f t="shared" si="12"/>
        <v>4550</v>
      </c>
      <c r="L416" s="112"/>
      <c r="M416" s="229"/>
      <c r="N416" s="27"/>
      <c r="R416" s="30"/>
    </row>
    <row r="417" spans="1:18" s="34" customFormat="1" ht="48" customHeight="1">
      <c r="A417" s="36"/>
      <c r="B417" s="118" t="s">
        <v>560</v>
      </c>
      <c r="C417" s="285">
        <v>50201711</v>
      </c>
      <c r="D417" s="118" t="s">
        <v>905</v>
      </c>
      <c r="E417" s="88"/>
      <c r="F417" s="88"/>
      <c r="G417" s="88"/>
      <c r="H417" s="88"/>
      <c r="I417" s="89">
        <f t="shared" si="13"/>
        <v>0</v>
      </c>
      <c r="J417" s="94">
        <v>1350</v>
      </c>
      <c r="K417" s="91">
        <f t="shared" si="12"/>
        <v>0</v>
      </c>
      <c r="L417" s="98"/>
      <c r="M417" s="99"/>
      <c r="N417" s="99"/>
      <c r="R417" s="35" t="s">
        <v>245</v>
      </c>
    </row>
    <row r="418" spans="1:18" s="29" customFormat="1" ht="48" customHeight="1">
      <c r="A418" s="31"/>
      <c r="B418" s="118" t="s">
        <v>1089</v>
      </c>
      <c r="C418" s="285">
        <v>50161814</v>
      </c>
      <c r="D418" s="118" t="s">
        <v>1090</v>
      </c>
      <c r="E418" s="88"/>
      <c r="F418" s="88"/>
      <c r="G418" s="88"/>
      <c r="H418" s="88"/>
      <c r="I418" s="89">
        <f t="shared" si="13"/>
        <v>0</v>
      </c>
      <c r="J418" s="94">
        <v>350</v>
      </c>
      <c r="K418" s="91">
        <f t="shared" si="12"/>
        <v>0</v>
      </c>
      <c r="L418" s="98"/>
      <c r="M418" s="99"/>
      <c r="N418" s="99"/>
      <c r="R418" s="30"/>
    </row>
    <row r="419" spans="1:18" s="29" customFormat="1" ht="48" customHeight="1">
      <c r="A419" s="28"/>
      <c r="B419" s="118" t="s">
        <v>906</v>
      </c>
      <c r="C419" s="285">
        <v>50201711</v>
      </c>
      <c r="D419" s="118" t="s">
        <v>739</v>
      </c>
      <c r="E419" s="88"/>
      <c r="F419" s="88"/>
      <c r="G419" s="88"/>
      <c r="H419" s="88"/>
      <c r="I419" s="89">
        <f t="shared" si="13"/>
        <v>0</v>
      </c>
      <c r="J419" s="90">
        <v>3474</v>
      </c>
      <c r="K419" s="91">
        <f t="shared" si="12"/>
        <v>0</v>
      </c>
      <c r="L419" s="92"/>
      <c r="M419" s="93"/>
      <c r="N419" s="93"/>
      <c r="R419" s="30" t="s">
        <v>245</v>
      </c>
    </row>
    <row r="420" spans="1:18" s="29" customFormat="1" ht="48" customHeight="1">
      <c r="A420" s="28"/>
      <c r="B420" s="124" t="s">
        <v>901</v>
      </c>
      <c r="C420" s="286"/>
      <c r="D420" s="118" t="s">
        <v>525</v>
      </c>
      <c r="E420" s="88"/>
      <c r="F420" s="88"/>
      <c r="G420" s="88"/>
      <c r="H420" s="88"/>
      <c r="I420" s="89">
        <f t="shared" si="13"/>
        <v>0</v>
      </c>
      <c r="J420" s="90">
        <v>8000</v>
      </c>
      <c r="K420" s="91">
        <f t="shared" si="12"/>
        <v>0</v>
      </c>
      <c r="L420" s="92"/>
      <c r="M420" s="93"/>
      <c r="N420" s="93"/>
      <c r="R420" s="30"/>
    </row>
    <row r="421" spans="1:18" s="34" customFormat="1" ht="48" customHeight="1">
      <c r="A421" s="36"/>
      <c r="B421" s="124" t="s">
        <v>1236</v>
      </c>
      <c r="C421" s="285">
        <v>90101604</v>
      </c>
      <c r="D421" s="118" t="s">
        <v>525</v>
      </c>
      <c r="E421" s="88"/>
      <c r="F421" s="88">
        <v>1</v>
      </c>
      <c r="G421" s="88"/>
      <c r="H421" s="88"/>
      <c r="I421" s="89">
        <f t="shared" si="13"/>
        <v>1</v>
      </c>
      <c r="J421" s="94">
        <v>40000</v>
      </c>
      <c r="K421" s="91">
        <f t="shared" si="12"/>
        <v>40000</v>
      </c>
      <c r="L421" s="98"/>
      <c r="M421" s="208"/>
      <c r="N421" s="208"/>
      <c r="R421" s="35" t="s">
        <v>246</v>
      </c>
    </row>
    <row r="422" spans="1:18" s="34" customFormat="1" ht="48" customHeight="1">
      <c r="A422" s="36"/>
      <c r="B422" s="124" t="s">
        <v>1237</v>
      </c>
      <c r="C422" s="285">
        <v>90101604</v>
      </c>
      <c r="D422" s="118" t="s">
        <v>525</v>
      </c>
      <c r="E422" s="88"/>
      <c r="F422" s="88"/>
      <c r="G422" s="88">
        <v>1</v>
      </c>
      <c r="H422" s="88"/>
      <c r="I422" s="89">
        <f t="shared" si="13"/>
        <v>1</v>
      </c>
      <c r="J422" s="94">
        <v>40000</v>
      </c>
      <c r="K422" s="91">
        <f t="shared" si="12"/>
        <v>40000</v>
      </c>
      <c r="L422" s="98"/>
      <c r="M422" s="208"/>
      <c r="N422" s="208"/>
      <c r="R422" s="35" t="s">
        <v>247</v>
      </c>
    </row>
    <row r="423" spans="1:18" s="78" customFormat="1" ht="48" customHeight="1">
      <c r="A423" s="77"/>
      <c r="B423" s="124" t="s">
        <v>1091</v>
      </c>
      <c r="C423" s="286"/>
      <c r="D423" s="118" t="s">
        <v>864</v>
      </c>
      <c r="E423" s="88"/>
      <c r="F423" s="88"/>
      <c r="G423" s="88"/>
      <c r="H423" s="88"/>
      <c r="I423" s="89">
        <f t="shared" si="13"/>
        <v>0</v>
      </c>
      <c r="J423" s="94"/>
      <c r="K423" s="91">
        <f t="shared" si="12"/>
        <v>0</v>
      </c>
      <c r="L423" s="98"/>
      <c r="M423" s="99"/>
      <c r="N423" s="99"/>
      <c r="R423" s="79"/>
    </row>
    <row r="424" spans="1:18" s="34" customFormat="1" ht="48" customHeight="1">
      <c r="A424" s="36"/>
      <c r="B424" s="234" t="s">
        <v>1601</v>
      </c>
      <c r="C424" s="357">
        <v>90101604</v>
      </c>
      <c r="D424" s="196" t="s">
        <v>525</v>
      </c>
      <c r="E424" s="198"/>
      <c r="F424" s="198"/>
      <c r="G424" s="198"/>
      <c r="H424" s="198">
        <v>1</v>
      </c>
      <c r="I424" s="199">
        <f t="shared" si="13"/>
        <v>1</v>
      </c>
      <c r="J424" s="206">
        <v>160000</v>
      </c>
      <c r="K424" s="201">
        <f t="shared" si="12"/>
        <v>160000</v>
      </c>
      <c r="L424" s="207"/>
      <c r="M424" s="208"/>
      <c r="N424" s="208"/>
      <c r="R424" s="35"/>
    </row>
    <row r="425" spans="1:18" s="29" customFormat="1" ht="48" customHeight="1">
      <c r="A425" s="31"/>
      <c r="B425" s="124" t="s">
        <v>900</v>
      </c>
      <c r="C425" s="286"/>
      <c r="D425" s="118" t="s">
        <v>525</v>
      </c>
      <c r="E425" s="88"/>
      <c r="F425" s="88"/>
      <c r="G425" s="88"/>
      <c r="H425" s="88"/>
      <c r="I425" s="89">
        <f t="shared" si="13"/>
        <v>0</v>
      </c>
      <c r="J425" s="94">
        <v>76000</v>
      </c>
      <c r="K425" s="91">
        <f t="shared" si="12"/>
        <v>0</v>
      </c>
      <c r="L425" s="98"/>
      <c r="M425" s="99"/>
      <c r="N425" s="99"/>
      <c r="R425" s="30"/>
    </row>
    <row r="426" spans="1:18" s="29" customFormat="1" ht="48" customHeight="1">
      <c r="A426" s="28"/>
      <c r="B426" s="118" t="s">
        <v>903</v>
      </c>
      <c r="C426" s="285"/>
      <c r="D426" s="118" t="s">
        <v>525</v>
      </c>
      <c r="E426" s="88"/>
      <c r="F426" s="88"/>
      <c r="G426" s="88"/>
      <c r="H426" s="88"/>
      <c r="I426" s="89">
        <f t="shared" si="13"/>
        <v>0</v>
      </c>
      <c r="J426" s="90">
        <v>40000</v>
      </c>
      <c r="K426" s="91">
        <f t="shared" si="12"/>
        <v>0</v>
      </c>
      <c r="L426" s="92"/>
      <c r="M426" s="93"/>
      <c r="N426" s="93"/>
      <c r="R426" s="30"/>
    </row>
    <row r="427" spans="1:18" s="34" customFormat="1" ht="48" customHeight="1">
      <c r="A427" s="33"/>
      <c r="B427" s="124" t="s">
        <v>1256</v>
      </c>
      <c r="C427" s="285">
        <v>90101604</v>
      </c>
      <c r="D427" s="118" t="s">
        <v>525</v>
      </c>
      <c r="E427" s="88"/>
      <c r="F427" s="88"/>
      <c r="G427" s="88"/>
      <c r="H427" s="88">
        <v>1</v>
      </c>
      <c r="I427" s="89">
        <f t="shared" si="13"/>
        <v>1</v>
      </c>
      <c r="J427" s="90">
        <v>200000</v>
      </c>
      <c r="K427" s="91">
        <f t="shared" si="12"/>
        <v>200000</v>
      </c>
      <c r="L427" s="92"/>
      <c r="M427" s="203"/>
      <c r="N427" s="203"/>
      <c r="R427" s="35"/>
    </row>
    <row r="428" spans="1:18" s="29" customFormat="1" ht="48" customHeight="1">
      <c r="A428" s="28"/>
      <c r="B428" s="118" t="s">
        <v>903</v>
      </c>
      <c r="C428" s="285"/>
      <c r="D428" s="118" t="s">
        <v>525</v>
      </c>
      <c r="E428" s="88"/>
      <c r="F428" s="88"/>
      <c r="G428" s="88"/>
      <c r="H428" s="88"/>
      <c r="I428" s="89">
        <f t="shared" si="13"/>
        <v>0</v>
      </c>
      <c r="J428" s="90">
        <v>70000</v>
      </c>
      <c r="K428" s="91">
        <f t="shared" si="12"/>
        <v>0</v>
      </c>
      <c r="L428" s="92"/>
      <c r="M428" s="93"/>
      <c r="N428" s="93"/>
      <c r="R428" s="30"/>
    </row>
    <row r="429" spans="1:18" s="34" customFormat="1" ht="48" customHeight="1">
      <c r="A429" s="33"/>
      <c r="B429" s="196" t="s">
        <v>1092</v>
      </c>
      <c r="C429" s="357"/>
      <c r="D429" s="196" t="s">
        <v>525</v>
      </c>
      <c r="E429" s="198"/>
      <c r="F429" s="198">
        <v>1</v>
      </c>
      <c r="G429" s="198"/>
      <c r="H429" s="198"/>
      <c r="I429" s="199">
        <f t="shared" si="13"/>
        <v>1</v>
      </c>
      <c r="J429" s="200">
        <v>30000</v>
      </c>
      <c r="K429" s="201">
        <f t="shared" si="12"/>
        <v>30000</v>
      </c>
      <c r="L429" s="202"/>
      <c r="M429" s="203"/>
      <c r="N429" s="203"/>
      <c r="R429" s="35" t="s">
        <v>251</v>
      </c>
    </row>
    <row r="430" spans="1:18" s="34" customFormat="1" ht="48" customHeight="1">
      <c r="A430" s="33"/>
      <c r="B430" s="118" t="s">
        <v>1093</v>
      </c>
      <c r="C430" s="285"/>
      <c r="D430" s="118" t="s">
        <v>525</v>
      </c>
      <c r="E430" s="88"/>
      <c r="F430" s="88"/>
      <c r="G430" s="88"/>
      <c r="H430" s="88"/>
      <c r="I430" s="89">
        <f t="shared" si="13"/>
        <v>0</v>
      </c>
      <c r="J430" s="90">
        <v>80000</v>
      </c>
      <c r="K430" s="91">
        <f t="shared" si="12"/>
        <v>0</v>
      </c>
      <c r="L430" s="92"/>
      <c r="M430" s="93"/>
      <c r="N430" s="93"/>
      <c r="R430" s="35"/>
    </row>
    <row r="431" spans="1:18" s="29" customFormat="1" ht="48" customHeight="1">
      <c r="A431" s="31"/>
      <c r="B431" s="118" t="s">
        <v>902</v>
      </c>
      <c r="C431" s="285"/>
      <c r="D431" s="118" t="s">
        <v>525</v>
      </c>
      <c r="E431" s="88"/>
      <c r="F431" s="88"/>
      <c r="G431" s="88"/>
      <c r="H431" s="88"/>
      <c r="I431" s="89">
        <f t="shared" si="13"/>
        <v>0</v>
      </c>
      <c r="J431" s="94">
        <v>23000</v>
      </c>
      <c r="K431" s="91">
        <f t="shared" si="12"/>
        <v>0</v>
      </c>
      <c r="L431" s="98"/>
      <c r="M431" s="99"/>
      <c r="N431" s="99"/>
      <c r="R431" s="30"/>
    </row>
    <row r="432" spans="1:18" s="257" customFormat="1" ht="48" customHeight="1">
      <c r="A432" s="261"/>
      <c r="B432" s="118" t="s">
        <v>1238</v>
      </c>
      <c r="C432" s="285">
        <v>90101604</v>
      </c>
      <c r="D432" s="118" t="s">
        <v>525</v>
      </c>
      <c r="E432" s="88"/>
      <c r="F432" s="88"/>
      <c r="G432" s="88"/>
      <c r="H432" s="88"/>
      <c r="I432" s="89">
        <f t="shared" si="13"/>
        <v>0</v>
      </c>
      <c r="J432" s="94">
        <v>60000</v>
      </c>
      <c r="K432" s="91">
        <f t="shared" si="12"/>
        <v>0</v>
      </c>
      <c r="L432" s="98"/>
      <c r="M432" s="264"/>
      <c r="N432" s="264"/>
      <c r="R432" s="258" t="s">
        <v>253</v>
      </c>
    </row>
    <row r="433" spans="1:18" s="257" customFormat="1" ht="48" customHeight="1">
      <c r="A433" s="297"/>
      <c r="B433" s="118" t="s">
        <v>1189</v>
      </c>
      <c r="C433" s="285">
        <v>90101604</v>
      </c>
      <c r="D433" s="118" t="s">
        <v>525</v>
      </c>
      <c r="E433" s="88"/>
      <c r="F433" s="88"/>
      <c r="G433" s="88"/>
      <c r="H433" s="88"/>
      <c r="I433" s="89">
        <f t="shared" si="13"/>
        <v>0</v>
      </c>
      <c r="J433" s="94">
        <v>60001</v>
      </c>
      <c r="K433" s="91">
        <f t="shared" si="12"/>
        <v>0</v>
      </c>
      <c r="L433" s="327"/>
      <c r="M433" s="298"/>
      <c r="N433" s="297"/>
      <c r="R433" s="258"/>
    </row>
    <row r="434" spans="1:18" s="257" customFormat="1" ht="48" customHeight="1">
      <c r="A434" s="297"/>
      <c r="B434" s="118" t="s">
        <v>1598</v>
      </c>
      <c r="C434" s="285">
        <v>90101604</v>
      </c>
      <c r="D434" s="118" t="s">
        <v>525</v>
      </c>
      <c r="E434" s="334"/>
      <c r="F434" s="105"/>
      <c r="G434" s="334"/>
      <c r="H434" s="105"/>
      <c r="I434" s="89">
        <f t="shared" si="13"/>
        <v>0</v>
      </c>
      <c r="J434" s="328">
        <v>140000</v>
      </c>
      <c r="K434" s="91">
        <f t="shared" si="12"/>
        <v>0</v>
      </c>
      <c r="L434" s="327"/>
      <c r="M434" s="298"/>
      <c r="N434" s="297"/>
      <c r="R434" s="258"/>
    </row>
    <row r="435" spans="1:18" s="150" customFormat="1" ht="70.5" customHeight="1">
      <c r="A435" s="63"/>
      <c r="B435" s="118" t="s">
        <v>1094</v>
      </c>
      <c r="C435" s="285"/>
      <c r="D435" s="118" t="s">
        <v>525</v>
      </c>
      <c r="E435" s="88"/>
      <c r="F435" s="88"/>
      <c r="G435" s="88"/>
      <c r="H435" s="88"/>
      <c r="I435" s="89">
        <f t="shared" si="13"/>
        <v>0</v>
      </c>
      <c r="J435" s="94">
        <v>28320</v>
      </c>
      <c r="K435" s="91">
        <f t="shared" si="12"/>
        <v>0</v>
      </c>
      <c r="L435" s="98"/>
      <c r="M435" s="99"/>
      <c r="N435" s="99"/>
      <c r="R435" s="151"/>
    </row>
    <row r="436" spans="1:18" s="29" customFormat="1" ht="70.5" customHeight="1">
      <c r="A436" s="31"/>
      <c r="B436" s="118" t="s">
        <v>1095</v>
      </c>
      <c r="C436" s="285"/>
      <c r="D436" s="118" t="s">
        <v>525</v>
      </c>
      <c r="E436" s="88"/>
      <c r="F436" s="88"/>
      <c r="G436" s="88"/>
      <c r="H436" s="88"/>
      <c r="I436" s="89">
        <f t="shared" si="13"/>
        <v>0</v>
      </c>
      <c r="J436" s="94">
        <v>35000</v>
      </c>
      <c r="K436" s="91">
        <f t="shared" si="12"/>
        <v>0</v>
      </c>
      <c r="L436" s="98"/>
      <c r="M436" s="99"/>
      <c r="N436" s="99"/>
      <c r="R436" s="30"/>
    </row>
    <row r="437" spans="1:18" s="29" customFormat="1" ht="70.5" customHeight="1">
      <c r="A437" s="31"/>
      <c r="B437" s="118" t="s">
        <v>1096</v>
      </c>
      <c r="C437" s="285"/>
      <c r="D437" s="118" t="s">
        <v>864</v>
      </c>
      <c r="E437" s="88"/>
      <c r="F437" s="88"/>
      <c r="G437" s="88"/>
      <c r="H437" s="88"/>
      <c r="I437" s="89">
        <f t="shared" si="13"/>
        <v>0</v>
      </c>
      <c r="J437" s="94">
        <v>23000</v>
      </c>
      <c r="K437" s="91">
        <f t="shared" si="12"/>
        <v>0</v>
      </c>
      <c r="L437" s="98"/>
      <c r="M437" s="99"/>
      <c r="N437" s="99"/>
      <c r="R437" s="30"/>
    </row>
    <row r="438" spans="1:18" s="34" customFormat="1" ht="70.5" customHeight="1">
      <c r="A438" s="36"/>
      <c r="B438" s="118" t="s">
        <v>1291</v>
      </c>
      <c r="C438" s="285">
        <v>50201711</v>
      </c>
      <c r="D438" s="118" t="s">
        <v>787</v>
      </c>
      <c r="E438" s="105">
        <v>15</v>
      </c>
      <c r="F438" s="105">
        <v>15</v>
      </c>
      <c r="G438" s="105">
        <v>15</v>
      </c>
      <c r="H438" s="105">
        <v>15</v>
      </c>
      <c r="I438" s="89">
        <f t="shared" si="13"/>
        <v>60</v>
      </c>
      <c r="J438" s="182">
        <v>585</v>
      </c>
      <c r="K438" s="91">
        <f t="shared" si="12"/>
        <v>35100</v>
      </c>
      <c r="L438" s="173"/>
      <c r="M438" s="218"/>
      <c r="N438" s="36"/>
      <c r="R438" s="35"/>
    </row>
    <row r="439" spans="1:18" s="29" customFormat="1" ht="70.5" customHeight="1">
      <c r="A439" s="31"/>
      <c r="B439" s="118" t="s">
        <v>1097</v>
      </c>
      <c r="C439" s="285"/>
      <c r="D439" s="118" t="s">
        <v>556</v>
      </c>
      <c r="E439" s="88"/>
      <c r="F439" s="88"/>
      <c r="G439" s="88"/>
      <c r="H439" s="88"/>
      <c r="I439" s="89">
        <f t="shared" si="13"/>
        <v>0</v>
      </c>
      <c r="J439" s="94">
        <v>90</v>
      </c>
      <c r="K439" s="91">
        <f t="shared" si="12"/>
        <v>0</v>
      </c>
      <c r="L439" s="98"/>
      <c r="M439" s="99"/>
      <c r="N439" s="99"/>
      <c r="R439" s="30"/>
    </row>
    <row r="440" spans="1:18" s="34" customFormat="1" ht="70.5" customHeight="1">
      <c r="A440" s="36"/>
      <c r="B440" s="118" t="s">
        <v>586</v>
      </c>
      <c r="C440" s="285">
        <v>90101604</v>
      </c>
      <c r="D440" s="118" t="s">
        <v>525</v>
      </c>
      <c r="E440" s="88"/>
      <c r="F440" s="88"/>
      <c r="G440" s="88"/>
      <c r="H440" s="88"/>
      <c r="I440" s="89">
        <f t="shared" si="13"/>
        <v>0</v>
      </c>
      <c r="J440" s="94">
        <v>245000</v>
      </c>
      <c r="K440" s="91">
        <f t="shared" si="12"/>
        <v>0</v>
      </c>
      <c r="L440" s="98"/>
      <c r="M440" s="99"/>
      <c r="N440" s="99"/>
      <c r="R440" s="35"/>
    </row>
    <row r="441" spans="1:18" s="29" customFormat="1" ht="70.5" customHeight="1">
      <c r="A441" s="31"/>
      <c r="B441" s="118" t="s">
        <v>1271</v>
      </c>
      <c r="C441" s="285">
        <v>50202305</v>
      </c>
      <c r="D441" s="118" t="s">
        <v>382</v>
      </c>
      <c r="E441" s="88"/>
      <c r="F441" s="88"/>
      <c r="G441" s="88">
        <v>60</v>
      </c>
      <c r="H441" s="88"/>
      <c r="I441" s="89">
        <f t="shared" si="13"/>
        <v>60</v>
      </c>
      <c r="J441" s="94">
        <v>40</v>
      </c>
      <c r="K441" s="91">
        <f t="shared" si="12"/>
        <v>2400</v>
      </c>
      <c r="L441" s="98"/>
      <c r="M441" s="99"/>
      <c r="N441" s="99"/>
      <c r="R441" s="30"/>
    </row>
    <row r="442" spans="1:18" s="257" customFormat="1" ht="48" customHeight="1">
      <c r="A442" s="247"/>
      <c r="B442" s="118" t="s">
        <v>1239</v>
      </c>
      <c r="C442" s="285">
        <v>90101604</v>
      </c>
      <c r="D442" s="118" t="s">
        <v>525</v>
      </c>
      <c r="E442" s="88"/>
      <c r="F442" s="88"/>
      <c r="G442" s="88"/>
      <c r="H442" s="88"/>
      <c r="I442" s="89">
        <f t="shared" si="13"/>
        <v>0</v>
      </c>
      <c r="J442" s="90">
        <v>80000</v>
      </c>
      <c r="K442" s="91">
        <f t="shared" si="12"/>
        <v>0</v>
      </c>
      <c r="L442" s="92"/>
      <c r="M442" s="255"/>
      <c r="N442" s="255"/>
      <c r="R442" s="258" t="s">
        <v>254</v>
      </c>
    </row>
    <row r="443" spans="1:18" s="34" customFormat="1" ht="48" customHeight="1">
      <c r="A443" s="36" t="s">
        <v>862</v>
      </c>
      <c r="B443" s="118" t="s">
        <v>564</v>
      </c>
      <c r="C443" s="288">
        <v>47131812</v>
      </c>
      <c r="D443" s="118" t="s">
        <v>382</v>
      </c>
      <c r="E443" s="88">
        <v>20</v>
      </c>
      <c r="F443" s="88">
        <v>20</v>
      </c>
      <c r="G443" s="88">
        <v>20</v>
      </c>
      <c r="H443" s="88">
        <v>20</v>
      </c>
      <c r="I443" s="89">
        <f t="shared" si="13"/>
        <v>80</v>
      </c>
      <c r="J443" s="94">
        <v>93.5</v>
      </c>
      <c r="K443" s="91">
        <f t="shared" si="12"/>
        <v>7480</v>
      </c>
      <c r="L443" s="98"/>
      <c r="M443" s="208"/>
      <c r="N443" s="208"/>
      <c r="R443" s="35"/>
    </row>
    <row r="444" spans="1:18" s="29" customFormat="1" ht="48" customHeight="1">
      <c r="A444" s="28"/>
      <c r="B444" s="118" t="s">
        <v>491</v>
      </c>
      <c r="C444" s="288">
        <v>47131704</v>
      </c>
      <c r="D444" s="118" t="s">
        <v>382</v>
      </c>
      <c r="E444" s="88">
        <v>5</v>
      </c>
      <c r="F444" s="88"/>
      <c r="G444" s="88"/>
      <c r="H444" s="88"/>
      <c r="I444" s="89">
        <f t="shared" si="13"/>
        <v>5</v>
      </c>
      <c r="J444" s="90">
        <v>750</v>
      </c>
      <c r="K444" s="91">
        <f t="shared" si="12"/>
        <v>3750</v>
      </c>
      <c r="L444" s="92"/>
      <c r="M444" s="93"/>
      <c r="N444" s="93"/>
      <c r="R444" s="30" t="s">
        <v>258</v>
      </c>
    </row>
    <row r="445" spans="1:18" ht="48" customHeight="1">
      <c r="A445" s="28"/>
      <c r="B445" s="118" t="s">
        <v>747</v>
      </c>
      <c r="C445" s="288">
        <v>47121812</v>
      </c>
      <c r="D445" s="118" t="s">
        <v>382</v>
      </c>
      <c r="E445" s="88">
        <v>8</v>
      </c>
      <c r="F445" s="88">
        <v>5</v>
      </c>
      <c r="G445" s="88">
        <v>8</v>
      </c>
      <c r="H445" s="88">
        <v>5</v>
      </c>
      <c r="I445" s="89">
        <f t="shared" si="13"/>
        <v>26</v>
      </c>
      <c r="J445" s="90">
        <v>45</v>
      </c>
      <c r="K445" s="91">
        <f t="shared" si="12"/>
        <v>1170</v>
      </c>
      <c r="L445" s="92"/>
      <c r="M445" s="93"/>
      <c r="N445" s="93"/>
      <c r="R445" s="5" t="s">
        <v>256</v>
      </c>
    </row>
    <row r="446" spans="1:18" ht="48" customHeight="1">
      <c r="A446" s="13"/>
      <c r="B446" s="118" t="s">
        <v>565</v>
      </c>
      <c r="C446" s="288">
        <v>47131503</v>
      </c>
      <c r="D446" s="119" t="s">
        <v>382</v>
      </c>
      <c r="E446" s="88">
        <v>6</v>
      </c>
      <c r="F446" s="88">
        <v>6</v>
      </c>
      <c r="G446" s="88">
        <v>6</v>
      </c>
      <c r="H446" s="88">
        <v>6</v>
      </c>
      <c r="I446" s="89">
        <f t="shared" si="13"/>
        <v>24</v>
      </c>
      <c r="J446" s="90">
        <v>39.5</v>
      </c>
      <c r="K446" s="91">
        <f t="shared" si="12"/>
        <v>948</v>
      </c>
      <c r="L446" s="98"/>
      <c r="M446" s="99"/>
      <c r="N446" s="99"/>
      <c r="R446" s="5" t="s">
        <v>258</v>
      </c>
    </row>
    <row r="447" spans="1:18" s="29" customFormat="1" ht="64.5" customHeight="1">
      <c r="A447" s="7"/>
      <c r="B447" s="118" t="s">
        <v>566</v>
      </c>
      <c r="C447" s="288">
        <v>47131605</v>
      </c>
      <c r="D447" s="118" t="s">
        <v>382</v>
      </c>
      <c r="E447" s="88">
        <v>3</v>
      </c>
      <c r="F447" s="88">
        <v>3</v>
      </c>
      <c r="G447" s="88">
        <v>3</v>
      </c>
      <c r="H447" s="88">
        <v>3</v>
      </c>
      <c r="I447" s="89">
        <f t="shared" si="13"/>
        <v>12</v>
      </c>
      <c r="J447" s="90">
        <v>55</v>
      </c>
      <c r="K447" s="91">
        <f t="shared" si="12"/>
        <v>660</v>
      </c>
      <c r="L447" s="92"/>
      <c r="M447" s="93"/>
      <c r="N447" s="93"/>
      <c r="R447" s="30" t="s">
        <v>260</v>
      </c>
    </row>
    <row r="448" spans="1:18" ht="48" customHeight="1">
      <c r="A448" s="28"/>
      <c r="B448" s="118" t="s">
        <v>741</v>
      </c>
      <c r="C448" s="288">
        <v>41121813</v>
      </c>
      <c r="D448" s="118" t="s">
        <v>382</v>
      </c>
      <c r="E448" s="88"/>
      <c r="F448" s="88"/>
      <c r="G448" s="88"/>
      <c r="H448" s="88"/>
      <c r="I448" s="89">
        <f t="shared" si="13"/>
        <v>0</v>
      </c>
      <c r="J448" s="90">
        <v>150</v>
      </c>
      <c r="K448" s="91">
        <f t="shared" si="12"/>
        <v>0</v>
      </c>
      <c r="L448" s="92"/>
      <c r="M448" s="93"/>
      <c r="N448" s="93"/>
      <c r="R448" s="5" t="s">
        <v>260</v>
      </c>
    </row>
    <row r="449" spans="1:18" ht="48" customHeight="1">
      <c r="A449" s="7"/>
      <c r="B449" s="118" t="s">
        <v>748</v>
      </c>
      <c r="C449" s="288">
        <v>47131807</v>
      </c>
      <c r="D449" s="119" t="s">
        <v>381</v>
      </c>
      <c r="E449" s="88">
        <v>9</v>
      </c>
      <c r="F449" s="88">
        <v>9</v>
      </c>
      <c r="G449" s="88">
        <v>9</v>
      </c>
      <c r="H449" s="88">
        <v>9</v>
      </c>
      <c r="I449" s="89">
        <f t="shared" si="13"/>
        <v>36</v>
      </c>
      <c r="J449" s="90">
        <v>100</v>
      </c>
      <c r="K449" s="91">
        <f t="shared" si="12"/>
        <v>3600</v>
      </c>
      <c r="L449" s="92"/>
      <c r="M449" s="93"/>
      <c r="N449" s="93"/>
      <c r="R449" s="5"/>
    </row>
    <row r="450" spans="1:18" ht="48" customHeight="1">
      <c r="A450" s="13"/>
      <c r="B450" s="118" t="s">
        <v>744</v>
      </c>
      <c r="C450" s="288">
        <v>47131803</v>
      </c>
      <c r="D450" s="118" t="s">
        <v>381</v>
      </c>
      <c r="E450" s="88">
        <v>62</v>
      </c>
      <c r="F450" s="88">
        <v>62</v>
      </c>
      <c r="G450" s="88">
        <v>62</v>
      </c>
      <c r="H450" s="88">
        <v>62</v>
      </c>
      <c r="I450" s="89">
        <f t="shared" si="13"/>
        <v>248</v>
      </c>
      <c r="J450" s="90">
        <v>195</v>
      </c>
      <c r="K450" s="91">
        <f t="shared" si="12"/>
        <v>48360</v>
      </c>
      <c r="L450" s="98"/>
      <c r="M450" s="99"/>
      <c r="N450" s="99"/>
      <c r="R450" s="5" t="s">
        <v>261</v>
      </c>
    </row>
    <row r="451" spans="1:18" ht="48" customHeight="1">
      <c r="A451" s="7"/>
      <c r="B451" s="118" t="s">
        <v>742</v>
      </c>
      <c r="C451" s="288">
        <v>47131811</v>
      </c>
      <c r="D451" s="118" t="s">
        <v>567</v>
      </c>
      <c r="E451" s="88">
        <v>3</v>
      </c>
      <c r="F451" s="88">
        <v>3</v>
      </c>
      <c r="G451" s="88">
        <v>3</v>
      </c>
      <c r="H451" s="88">
        <v>3</v>
      </c>
      <c r="I451" s="89">
        <f t="shared" si="13"/>
        <v>12</v>
      </c>
      <c r="J451" s="90">
        <v>175</v>
      </c>
      <c r="K451" s="91">
        <f t="shared" si="12"/>
        <v>2100</v>
      </c>
      <c r="L451" s="92"/>
      <c r="M451" s="93"/>
      <c r="N451" s="93"/>
      <c r="R451" s="5"/>
    </row>
    <row r="452" spans="1:18" s="34" customFormat="1" ht="48" customHeight="1">
      <c r="A452" s="33"/>
      <c r="B452" s="217" t="s">
        <v>998</v>
      </c>
      <c r="C452" s="407">
        <v>47121805</v>
      </c>
      <c r="D452" s="216" t="s">
        <v>382</v>
      </c>
      <c r="E452" s="198"/>
      <c r="F452" s="215"/>
      <c r="G452" s="215"/>
      <c r="H452" s="215"/>
      <c r="I452" s="199">
        <f t="shared" si="13"/>
        <v>0</v>
      </c>
      <c r="J452" s="214">
        <v>28509.39</v>
      </c>
      <c r="K452" s="201">
        <f t="shared" si="12"/>
        <v>0</v>
      </c>
      <c r="L452" s="202"/>
      <c r="M452" s="203"/>
      <c r="N452" s="203"/>
      <c r="R452" s="35"/>
    </row>
    <row r="453" spans="1:18" ht="48" customHeight="1">
      <c r="A453" s="7"/>
      <c r="B453" s="125" t="s">
        <v>999</v>
      </c>
      <c r="C453" s="288">
        <v>31211904</v>
      </c>
      <c r="D453" s="120" t="s">
        <v>382</v>
      </c>
      <c r="E453" s="88"/>
      <c r="F453" s="95"/>
      <c r="G453" s="95"/>
      <c r="H453" s="95"/>
      <c r="I453" s="89">
        <f t="shared" si="13"/>
        <v>0</v>
      </c>
      <c r="J453" s="96">
        <v>300</v>
      </c>
      <c r="K453" s="91">
        <f t="shared" si="12"/>
        <v>0</v>
      </c>
      <c r="L453" s="92"/>
      <c r="M453" s="93"/>
      <c r="N453" s="93"/>
      <c r="R453" s="5"/>
    </row>
    <row r="454" spans="1:18" ht="48" customHeight="1">
      <c r="A454" s="7"/>
      <c r="B454" s="125" t="s">
        <v>1000</v>
      </c>
      <c r="C454" s="288">
        <v>44102904</v>
      </c>
      <c r="D454" s="120" t="s">
        <v>382</v>
      </c>
      <c r="E454" s="88"/>
      <c r="F454" s="95"/>
      <c r="G454" s="95"/>
      <c r="H454" s="95"/>
      <c r="I454" s="89">
        <f t="shared" si="13"/>
        <v>0</v>
      </c>
      <c r="J454" s="96">
        <v>500</v>
      </c>
      <c r="K454" s="91">
        <f t="shared" si="12"/>
        <v>0</v>
      </c>
      <c r="L454" s="92"/>
      <c r="M454" s="93"/>
      <c r="N454" s="93"/>
      <c r="R454" s="5"/>
    </row>
    <row r="455" spans="1:18" ht="48" customHeight="1">
      <c r="A455" s="7"/>
      <c r="B455" s="125" t="s">
        <v>1001</v>
      </c>
      <c r="C455" s="288">
        <v>42131606</v>
      </c>
      <c r="D455" s="120" t="s">
        <v>382</v>
      </c>
      <c r="E455" s="88">
        <v>3</v>
      </c>
      <c r="F455" s="95">
        <v>2</v>
      </c>
      <c r="G455" s="95">
        <v>2</v>
      </c>
      <c r="H455" s="95">
        <v>2</v>
      </c>
      <c r="I455" s="89">
        <f t="shared" si="13"/>
        <v>9</v>
      </c>
      <c r="J455" s="96">
        <v>129.93</v>
      </c>
      <c r="K455" s="91">
        <f t="shared" si="12"/>
        <v>1169.3700000000001</v>
      </c>
      <c r="L455" s="92"/>
      <c r="M455" s="93"/>
      <c r="N455" s="93"/>
      <c r="R455" s="5"/>
    </row>
    <row r="456" spans="1:18" ht="48" customHeight="1">
      <c r="A456" s="7"/>
      <c r="B456" s="125" t="s">
        <v>1002</v>
      </c>
      <c r="C456" s="288">
        <v>47131501</v>
      </c>
      <c r="D456" s="120" t="s">
        <v>382</v>
      </c>
      <c r="E456" s="88">
        <v>2</v>
      </c>
      <c r="F456" s="95">
        <v>2</v>
      </c>
      <c r="G456" s="95">
        <v>2</v>
      </c>
      <c r="H456" s="95">
        <v>2</v>
      </c>
      <c r="I456" s="89">
        <f t="shared" si="13"/>
        <v>8</v>
      </c>
      <c r="J456" s="96">
        <v>100</v>
      </c>
      <c r="K456" s="91">
        <f t="shared" si="12"/>
        <v>800</v>
      </c>
      <c r="L456" s="92"/>
      <c r="M456" s="93"/>
      <c r="N456" s="93"/>
      <c r="R456" s="5"/>
    </row>
    <row r="457" spans="1:18" ht="48" customHeight="1">
      <c r="A457" s="7"/>
      <c r="B457" s="125" t="s">
        <v>1003</v>
      </c>
      <c r="C457" s="288">
        <v>44102912</v>
      </c>
      <c r="D457" s="120" t="s">
        <v>382</v>
      </c>
      <c r="E457" s="88"/>
      <c r="F457" s="95"/>
      <c r="G457" s="95"/>
      <c r="H457" s="95"/>
      <c r="I457" s="89">
        <f t="shared" si="13"/>
        <v>0</v>
      </c>
      <c r="J457" s="96">
        <v>800</v>
      </c>
      <c r="K457" s="91">
        <f t="shared" si="12"/>
        <v>0</v>
      </c>
      <c r="L457" s="92"/>
      <c r="M457" s="93"/>
      <c r="N457" s="93"/>
      <c r="R457" s="5"/>
    </row>
    <row r="458" spans="1:18" ht="48" customHeight="1">
      <c r="A458" s="13"/>
      <c r="B458" s="118" t="s">
        <v>743</v>
      </c>
      <c r="C458" s="288">
        <v>47131604</v>
      </c>
      <c r="D458" s="118" t="s">
        <v>382</v>
      </c>
      <c r="E458" s="88">
        <v>3</v>
      </c>
      <c r="F458" s="88">
        <v>3</v>
      </c>
      <c r="G458" s="88">
        <v>3</v>
      </c>
      <c r="H458" s="88">
        <v>3</v>
      </c>
      <c r="I458" s="89">
        <f t="shared" si="13"/>
        <v>12</v>
      </c>
      <c r="J458" s="90">
        <v>170</v>
      </c>
      <c r="K458" s="91">
        <f t="shared" si="12"/>
        <v>2040</v>
      </c>
      <c r="L458" s="98"/>
      <c r="M458" s="99"/>
      <c r="N458" s="99"/>
      <c r="R458" s="5" t="s">
        <v>263</v>
      </c>
    </row>
    <row r="459" spans="1:18" ht="48" customHeight="1">
      <c r="A459" s="13"/>
      <c r="B459" s="118" t="s">
        <v>776</v>
      </c>
      <c r="C459" s="288">
        <v>47131603</v>
      </c>
      <c r="D459" s="118" t="s">
        <v>382</v>
      </c>
      <c r="E459" s="88">
        <v>12</v>
      </c>
      <c r="F459" s="88">
        <v>12</v>
      </c>
      <c r="G459" s="88">
        <v>12</v>
      </c>
      <c r="H459" s="88">
        <v>12</v>
      </c>
      <c r="I459" s="89">
        <f t="shared" si="13"/>
        <v>48</v>
      </c>
      <c r="J459" s="90">
        <v>39.74</v>
      </c>
      <c r="K459" s="91">
        <f t="shared" si="12"/>
        <v>1907.52</v>
      </c>
      <c r="L459" s="98"/>
      <c r="M459" s="99"/>
      <c r="N459" s="99"/>
      <c r="R459" s="5" t="s">
        <v>264</v>
      </c>
    </row>
    <row r="460" spans="1:18" s="34" customFormat="1" ht="48" customHeight="1">
      <c r="A460" s="33"/>
      <c r="B460" s="118" t="s">
        <v>1066</v>
      </c>
      <c r="C460" s="288">
        <v>52121602</v>
      </c>
      <c r="D460" s="118" t="s">
        <v>1067</v>
      </c>
      <c r="E460" s="88">
        <v>100</v>
      </c>
      <c r="F460" s="88">
        <v>100</v>
      </c>
      <c r="G460" s="88">
        <v>100</v>
      </c>
      <c r="H460" s="88">
        <v>100</v>
      </c>
      <c r="I460" s="89">
        <f t="shared" si="13"/>
        <v>400</v>
      </c>
      <c r="J460" s="90">
        <v>300</v>
      </c>
      <c r="K460" s="91">
        <f t="shared" si="12"/>
        <v>120000</v>
      </c>
      <c r="L460" s="92"/>
      <c r="M460" s="203"/>
      <c r="N460" s="203"/>
      <c r="R460" s="35" t="s">
        <v>266</v>
      </c>
    </row>
    <row r="461" spans="1:18" ht="48" customHeight="1">
      <c r="A461" s="13"/>
      <c r="B461" s="118" t="s">
        <v>568</v>
      </c>
      <c r="C461" s="288">
        <v>12131706</v>
      </c>
      <c r="D461" s="118" t="s">
        <v>569</v>
      </c>
      <c r="E461" s="88">
        <v>5</v>
      </c>
      <c r="F461" s="88">
        <v>5</v>
      </c>
      <c r="G461" s="88">
        <v>5</v>
      </c>
      <c r="H461" s="88">
        <v>5</v>
      </c>
      <c r="I461" s="89">
        <f t="shared" si="13"/>
        <v>20</v>
      </c>
      <c r="J461" s="90">
        <v>5</v>
      </c>
      <c r="K461" s="91">
        <f t="shared" si="12"/>
        <v>100</v>
      </c>
      <c r="L461" s="98"/>
      <c r="M461" s="99"/>
      <c r="N461" s="99"/>
      <c r="R461" s="5" t="s">
        <v>267</v>
      </c>
    </row>
    <row r="462" spans="1:18" s="34" customFormat="1" ht="48" customHeight="1">
      <c r="A462" s="36"/>
      <c r="B462" s="118" t="s">
        <v>1544</v>
      </c>
      <c r="C462" s="288">
        <v>47121701</v>
      </c>
      <c r="D462" s="118" t="s">
        <v>556</v>
      </c>
      <c r="E462" s="88">
        <v>70</v>
      </c>
      <c r="F462" s="88">
        <v>70</v>
      </c>
      <c r="G462" s="88">
        <v>70</v>
      </c>
      <c r="H462" s="88">
        <v>70</v>
      </c>
      <c r="I462" s="89">
        <f t="shared" si="13"/>
        <v>280</v>
      </c>
      <c r="J462" s="90">
        <v>549</v>
      </c>
      <c r="K462" s="91">
        <f t="shared" si="12"/>
        <v>153720</v>
      </c>
      <c r="L462" s="98"/>
      <c r="M462" s="208"/>
      <c r="N462" s="208"/>
      <c r="R462" s="35" t="s">
        <v>269</v>
      </c>
    </row>
    <row r="463" spans="1:18" s="34" customFormat="1" ht="48" customHeight="1">
      <c r="A463" s="33"/>
      <c r="B463" s="118" t="s">
        <v>832</v>
      </c>
      <c r="C463" s="288">
        <v>47121701</v>
      </c>
      <c r="D463" s="118" t="s">
        <v>910</v>
      </c>
      <c r="E463" s="88">
        <v>75</v>
      </c>
      <c r="F463" s="88">
        <v>75</v>
      </c>
      <c r="G463" s="88">
        <v>75</v>
      </c>
      <c r="H463" s="88">
        <v>75</v>
      </c>
      <c r="I463" s="89">
        <f t="shared" si="13"/>
        <v>300</v>
      </c>
      <c r="J463" s="90">
        <v>235</v>
      </c>
      <c r="K463" s="91">
        <f t="shared" si="12"/>
        <v>70500</v>
      </c>
      <c r="L463" s="92"/>
      <c r="M463" s="93"/>
      <c r="N463" s="93"/>
      <c r="R463" s="35"/>
    </row>
    <row r="464" spans="1:18" s="34" customFormat="1" ht="48" customHeight="1">
      <c r="A464" s="33"/>
      <c r="B464" s="118" t="s">
        <v>833</v>
      </c>
      <c r="C464" s="288">
        <v>47121701</v>
      </c>
      <c r="D464" s="118" t="s">
        <v>910</v>
      </c>
      <c r="E464" s="88">
        <v>75</v>
      </c>
      <c r="F464" s="88">
        <v>75</v>
      </c>
      <c r="G464" s="88">
        <v>75</v>
      </c>
      <c r="H464" s="88">
        <v>75</v>
      </c>
      <c r="I464" s="89">
        <f t="shared" si="13"/>
        <v>300</v>
      </c>
      <c r="J464" s="90">
        <v>255</v>
      </c>
      <c r="K464" s="91">
        <f t="shared" si="12"/>
        <v>76500</v>
      </c>
      <c r="L464" s="92"/>
      <c r="M464" s="93"/>
      <c r="N464" s="93"/>
      <c r="R464" s="35" t="s">
        <v>270</v>
      </c>
    </row>
    <row r="465" spans="1:18" s="34" customFormat="1" ht="48" customHeight="1">
      <c r="A465" s="36"/>
      <c r="B465" s="118" t="s">
        <v>570</v>
      </c>
      <c r="C465" s="288">
        <v>42132205</v>
      </c>
      <c r="D465" s="118" t="s">
        <v>814</v>
      </c>
      <c r="E465" s="88">
        <v>7</v>
      </c>
      <c r="F465" s="88">
        <v>1</v>
      </c>
      <c r="G465" s="88">
        <v>6</v>
      </c>
      <c r="H465" s="88">
        <v>1</v>
      </c>
      <c r="I465" s="89">
        <f t="shared" si="13"/>
        <v>15</v>
      </c>
      <c r="J465" s="94">
        <v>272</v>
      </c>
      <c r="K465" s="91">
        <f t="shared" si="12"/>
        <v>4080</v>
      </c>
      <c r="L465" s="98"/>
      <c r="M465" s="99"/>
      <c r="N465" s="99"/>
      <c r="R465" s="35" t="s">
        <v>271</v>
      </c>
    </row>
    <row r="466" spans="1:18" s="29" customFormat="1" ht="48" customHeight="1">
      <c r="A466" s="31"/>
      <c r="B466" s="118" t="s">
        <v>749</v>
      </c>
      <c r="C466" s="288">
        <v>46181504</v>
      </c>
      <c r="D466" s="118" t="s">
        <v>809</v>
      </c>
      <c r="E466" s="88">
        <v>12</v>
      </c>
      <c r="F466" s="88">
        <v>12</v>
      </c>
      <c r="G466" s="88">
        <v>12</v>
      </c>
      <c r="H466" s="88">
        <v>12</v>
      </c>
      <c r="I466" s="89">
        <f t="shared" si="13"/>
        <v>48</v>
      </c>
      <c r="J466" s="94">
        <v>74.49</v>
      </c>
      <c r="K466" s="91">
        <f t="shared" si="12"/>
        <v>3575.5199999999995</v>
      </c>
      <c r="L466" s="98"/>
      <c r="M466" s="99"/>
      <c r="N466" s="99"/>
      <c r="R466" s="30" t="s">
        <v>272</v>
      </c>
    </row>
    <row r="467" spans="1:18" s="34" customFormat="1" ht="48" customHeight="1">
      <c r="A467" s="33"/>
      <c r="B467" s="118" t="s">
        <v>751</v>
      </c>
      <c r="C467" s="288">
        <v>53131627</v>
      </c>
      <c r="D467" s="118" t="s">
        <v>381</v>
      </c>
      <c r="E467" s="88">
        <v>18</v>
      </c>
      <c r="F467" s="88">
        <v>18</v>
      </c>
      <c r="G467" s="88">
        <v>18</v>
      </c>
      <c r="H467" s="88">
        <v>18</v>
      </c>
      <c r="I467" s="89">
        <f t="shared" si="13"/>
        <v>72</v>
      </c>
      <c r="J467" s="90">
        <v>191</v>
      </c>
      <c r="K467" s="91">
        <f t="shared" si="12"/>
        <v>13752</v>
      </c>
      <c r="L467" s="92"/>
      <c r="M467" s="93"/>
      <c r="N467" s="93"/>
      <c r="R467" s="35"/>
    </row>
    <row r="468" spans="1:18" s="34" customFormat="1" ht="48" customHeight="1">
      <c r="A468" s="33"/>
      <c r="B468" s="118" t="s">
        <v>834</v>
      </c>
      <c r="C468" s="288">
        <v>47131810</v>
      </c>
      <c r="D468" s="118" t="s">
        <v>381</v>
      </c>
      <c r="E468" s="88">
        <v>45</v>
      </c>
      <c r="F468" s="88">
        <v>45</v>
      </c>
      <c r="G468" s="88">
        <v>45</v>
      </c>
      <c r="H468" s="88">
        <v>45</v>
      </c>
      <c r="I468" s="89">
        <f t="shared" si="13"/>
        <v>180</v>
      </c>
      <c r="J468" s="90">
        <v>194.28</v>
      </c>
      <c r="K468" s="91">
        <f t="shared" si="12"/>
        <v>34970.4</v>
      </c>
      <c r="L468" s="92"/>
      <c r="M468" s="93"/>
      <c r="N468" s="93"/>
      <c r="R468" s="35" t="s">
        <v>273</v>
      </c>
    </row>
    <row r="469" spans="1:18" s="29" customFormat="1" ht="48" customHeight="1">
      <c r="A469" s="31"/>
      <c r="B469" s="118" t="s">
        <v>750</v>
      </c>
      <c r="C469" s="288">
        <v>47131801</v>
      </c>
      <c r="D469" s="118" t="s">
        <v>381</v>
      </c>
      <c r="E469" s="88">
        <v>1</v>
      </c>
      <c r="F469" s="88">
        <v>1</v>
      </c>
      <c r="G469" s="88">
        <v>1</v>
      </c>
      <c r="H469" s="88">
        <v>1</v>
      </c>
      <c r="I469" s="89">
        <f t="shared" si="13"/>
        <v>4</v>
      </c>
      <c r="J469" s="94">
        <v>295</v>
      </c>
      <c r="K469" s="91">
        <f aca="true" t="shared" si="14" ref="K469:K532">I469*J469</f>
        <v>1180</v>
      </c>
      <c r="L469" s="98"/>
      <c r="M469" s="99"/>
      <c r="N469" s="99"/>
      <c r="R469" s="30" t="s">
        <v>274</v>
      </c>
    </row>
    <row r="470" spans="1:18" s="29" customFormat="1" ht="48" customHeight="1">
      <c r="A470" s="28"/>
      <c r="B470" s="118" t="s">
        <v>571</v>
      </c>
      <c r="C470" s="285">
        <v>47131824</v>
      </c>
      <c r="D470" s="118" t="s">
        <v>381</v>
      </c>
      <c r="E470" s="88">
        <v>2</v>
      </c>
      <c r="F470" s="88">
        <v>2</v>
      </c>
      <c r="G470" s="88">
        <v>2</v>
      </c>
      <c r="H470" s="88">
        <v>2</v>
      </c>
      <c r="I470" s="89">
        <f t="shared" si="13"/>
        <v>8</v>
      </c>
      <c r="J470" s="90">
        <v>194.7</v>
      </c>
      <c r="K470" s="91">
        <f t="shared" si="14"/>
        <v>1557.6</v>
      </c>
      <c r="L470" s="92"/>
      <c r="M470" s="93"/>
      <c r="N470" s="93"/>
      <c r="R470" s="30" t="s">
        <v>275</v>
      </c>
    </row>
    <row r="471" spans="1:18" s="29" customFormat="1" ht="48" customHeight="1">
      <c r="A471" s="31"/>
      <c r="B471" s="118" t="s">
        <v>573</v>
      </c>
      <c r="C471" s="285"/>
      <c r="D471" s="118" t="s">
        <v>556</v>
      </c>
      <c r="E471" s="88"/>
      <c r="F471" s="88"/>
      <c r="G471" s="88"/>
      <c r="H471" s="88"/>
      <c r="I471" s="89">
        <f t="shared" si="13"/>
        <v>0</v>
      </c>
      <c r="J471" s="94"/>
      <c r="K471" s="91">
        <f t="shared" si="14"/>
        <v>0</v>
      </c>
      <c r="L471" s="98"/>
      <c r="M471" s="99"/>
      <c r="N471" s="99"/>
      <c r="R471" s="30" t="s">
        <v>276</v>
      </c>
    </row>
    <row r="472" spans="1:18" ht="48" customHeight="1">
      <c r="A472" s="31"/>
      <c r="B472" s="118" t="s">
        <v>574</v>
      </c>
      <c r="C472" s="285"/>
      <c r="D472" s="118" t="s">
        <v>556</v>
      </c>
      <c r="E472" s="88"/>
      <c r="F472" s="88"/>
      <c r="G472" s="88"/>
      <c r="H472" s="88"/>
      <c r="I472" s="89">
        <f t="shared" si="13"/>
        <v>0</v>
      </c>
      <c r="J472" s="94"/>
      <c r="K472" s="91">
        <f t="shared" si="14"/>
        <v>0</v>
      </c>
      <c r="L472" s="98"/>
      <c r="M472" s="99"/>
      <c r="N472" s="99"/>
      <c r="R472" s="5" t="s">
        <v>276</v>
      </c>
    </row>
    <row r="473" spans="1:18" s="34" customFormat="1" ht="48" customHeight="1">
      <c r="A473" s="33"/>
      <c r="B473" s="118" t="s">
        <v>1638</v>
      </c>
      <c r="C473" s="285">
        <v>14111703</v>
      </c>
      <c r="D473" s="118" t="s">
        <v>556</v>
      </c>
      <c r="E473" s="88">
        <v>100</v>
      </c>
      <c r="F473" s="88">
        <v>100</v>
      </c>
      <c r="G473" s="88">
        <v>100</v>
      </c>
      <c r="H473" s="88">
        <v>100</v>
      </c>
      <c r="I473" s="89">
        <f aca="true" t="shared" si="15" ref="I473:I536">E473+F473+G473+H473</f>
        <v>400</v>
      </c>
      <c r="J473" s="94">
        <v>832.69</v>
      </c>
      <c r="K473" s="91">
        <f t="shared" si="14"/>
        <v>333076</v>
      </c>
      <c r="L473" s="92"/>
      <c r="M473" s="203"/>
      <c r="N473" s="203"/>
      <c r="R473" s="35" t="s">
        <v>278</v>
      </c>
    </row>
    <row r="474" spans="1:18" ht="48" customHeight="1">
      <c r="A474" s="28"/>
      <c r="B474" s="118" t="s">
        <v>752</v>
      </c>
      <c r="C474" s="285">
        <v>47131826</v>
      </c>
      <c r="D474" s="118" t="s">
        <v>382</v>
      </c>
      <c r="E474" s="88">
        <v>5</v>
      </c>
      <c r="F474" s="88">
        <v>2</v>
      </c>
      <c r="G474" s="88">
        <v>2</v>
      </c>
      <c r="H474" s="88">
        <v>2</v>
      </c>
      <c r="I474" s="89">
        <f t="shared" si="15"/>
        <v>11</v>
      </c>
      <c r="J474" s="90">
        <v>455</v>
      </c>
      <c r="K474" s="91">
        <f t="shared" si="14"/>
        <v>5005</v>
      </c>
      <c r="L474" s="92"/>
      <c r="M474" s="93"/>
      <c r="N474" s="93"/>
      <c r="R474" s="5" t="s">
        <v>278</v>
      </c>
    </row>
    <row r="475" spans="1:18" s="34" customFormat="1" ht="48" customHeight="1">
      <c r="A475" s="33"/>
      <c r="B475" s="118" t="s">
        <v>1154</v>
      </c>
      <c r="C475" s="285">
        <v>14111703</v>
      </c>
      <c r="D475" s="118" t="s">
        <v>909</v>
      </c>
      <c r="E475" s="88">
        <v>75</v>
      </c>
      <c r="F475" s="88">
        <v>75</v>
      </c>
      <c r="G475" s="88">
        <v>75</v>
      </c>
      <c r="H475" s="88">
        <v>75</v>
      </c>
      <c r="I475" s="89">
        <f t="shared" si="15"/>
        <v>300</v>
      </c>
      <c r="J475" s="90">
        <v>786.94</v>
      </c>
      <c r="K475" s="91">
        <f t="shared" si="14"/>
        <v>236082.00000000003</v>
      </c>
      <c r="L475" s="92"/>
      <c r="M475" s="203"/>
      <c r="N475" s="203"/>
      <c r="R475" s="35" t="s">
        <v>279</v>
      </c>
    </row>
    <row r="476" spans="1:18" s="34" customFormat="1" ht="40.5" customHeight="1">
      <c r="A476" s="33"/>
      <c r="B476" s="118" t="s">
        <v>575</v>
      </c>
      <c r="C476" s="285">
        <v>91111502</v>
      </c>
      <c r="D476" s="118" t="s">
        <v>576</v>
      </c>
      <c r="E476" s="88">
        <v>400</v>
      </c>
      <c r="F476" s="88">
        <v>400</v>
      </c>
      <c r="G476" s="88">
        <v>400</v>
      </c>
      <c r="H476" s="88">
        <v>400</v>
      </c>
      <c r="I476" s="89">
        <f t="shared" si="15"/>
        <v>1600</v>
      </c>
      <c r="J476" s="90">
        <v>275</v>
      </c>
      <c r="K476" s="91">
        <f t="shared" si="14"/>
        <v>440000</v>
      </c>
      <c r="L476" s="92"/>
      <c r="M476" s="93"/>
      <c r="N476" s="93"/>
      <c r="R476" s="35"/>
    </row>
    <row r="477" spans="1:18" s="29" customFormat="1" ht="48" customHeight="1">
      <c r="A477" s="13"/>
      <c r="B477" s="118" t="s">
        <v>1069</v>
      </c>
      <c r="C477" s="285">
        <v>24101504</v>
      </c>
      <c r="D477" s="118" t="s">
        <v>867</v>
      </c>
      <c r="E477" s="88"/>
      <c r="F477" s="88">
        <v>1</v>
      </c>
      <c r="G477" s="88"/>
      <c r="H477" s="88"/>
      <c r="I477" s="89">
        <f t="shared" si="15"/>
        <v>1</v>
      </c>
      <c r="J477" s="94">
        <v>7500</v>
      </c>
      <c r="K477" s="91">
        <f t="shared" si="14"/>
        <v>7500</v>
      </c>
      <c r="L477" s="98"/>
      <c r="M477" s="99"/>
      <c r="N477" s="99"/>
      <c r="R477" s="30"/>
    </row>
    <row r="478" spans="1:18" s="29" customFormat="1" ht="48" customHeight="1">
      <c r="A478" s="28"/>
      <c r="B478" s="259" t="s">
        <v>1013</v>
      </c>
      <c r="C478" s="415">
        <v>48101905</v>
      </c>
      <c r="D478" s="259" t="s">
        <v>382</v>
      </c>
      <c r="E478" s="250"/>
      <c r="F478" s="250"/>
      <c r="G478" s="250"/>
      <c r="H478" s="250"/>
      <c r="I478" s="416">
        <f t="shared" si="15"/>
        <v>0</v>
      </c>
      <c r="J478" s="260">
        <v>300</v>
      </c>
      <c r="K478" s="253">
        <f t="shared" si="14"/>
        <v>0</v>
      </c>
      <c r="L478" s="254"/>
      <c r="M478" s="93"/>
      <c r="N478" s="93"/>
      <c r="R478" s="32" t="s">
        <v>14</v>
      </c>
    </row>
    <row r="479" spans="1:18" s="29" customFormat="1" ht="48" customHeight="1">
      <c r="A479" s="31"/>
      <c r="B479" s="118" t="s">
        <v>577</v>
      </c>
      <c r="C479" s="285">
        <v>52151504</v>
      </c>
      <c r="D479" s="118" t="s">
        <v>556</v>
      </c>
      <c r="E479" s="88">
        <v>30</v>
      </c>
      <c r="F479" s="88">
        <v>30</v>
      </c>
      <c r="G479" s="88">
        <v>30</v>
      </c>
      <c r="H479" s="88">
        <v>30</v>
      </c>
      <c r="I479" s="89">
        <f t="shared" si="15"/>
        <v>120</v>
      </c>
      <c r="J479" s="94">
        <v>66</v>
      </c>
      <c r="K479" s="91">
        <f t="shared" si="14"/>
        <v>7920</v>
      </c>
      <c r="L479" s="98"/>
      <c r="M479" s="99"/>
      <c r="N479" s="99"/>
      <c r="R479" s="30" t="s">
        <v>281</v>
      </c>
    </row>
    <row r="480" spans="1:18" s="34" customFormat="1" ht="48" customHeight="1">
      <c r="A480" s="36"/>
      <c r="B480" s="118" t="s">
        <v>578</v>
      </c>
      <c r="C480" s="285">
        <v>52151504</v>
      </c>
      <c r="D480" s="118" t="s">
        <v>556</v>
      </c>
      <c r="E480" s="88">
        <v>600</v>
      </c>
      <c r="F480" s="88">
        <v>600</v>
      </c>
      <c r="G480" s="88">
        <v>600</v>
      </c>
      <c r="H480" s="88">
        <v>600</v>
      </c>
      <c r="I480" s="89">
        <f t="shared" si="15"/>
        <v>2400</v>
      </c>
      <c r="J480" s="94">
        <v>32.95</v>
      </c>
      <c r="K480" s="91">
        <f t="shared" si="14"/>
        <v>79080</v>
      </c>
      <c r="L480" s="98"/>
      <c r="M480" s="208"/>
      <c r="N480" s="208"/>
      <c r="R480" s="35" t="s">
        <v>281</v>
      </c>
    </row>
    <row r="481" spans="1:18" s="29" customFormat="1" ht="48" customHeight="1">
      <c r="A481" s="7"/>
      <c r="B481" s="118" t="s">
        <v>753</v>
      </c>
      <c r="C481" s="285">
        <v>52151504</v>
      </c>
      <c r="D481" s="118" t="s">
        <v>556</v>
      </c>
      <c r="E481" s="88">
        <v>120</v>
      </c>
      <c r="F481" s="88">
        <v>120</v>
      </c>
      <c r="G481" s="88">
        <v>120</v>
      </c>
      <c r="H481" s="88">
        <v>120</v>
      </c>
      <c r="I481" s="89">
        <f t="shared" si="15"/>
        <v>480</v>
      </c>
      <c r="J481" s="90">
        <v>80</v>
      </c>
      <c r="K481" s="91">
        <f t="shared" si="14"/>
        <v>38400</v>
      </c>
      <c r="L481" s="92"/>
      <c r="M481" s="93"/>
      <c r="N481" s="93"/>
      <c r="R481" s="30" t="s">
        <v>283</v>
      </c>
    </row>
    <row r="482" spans="1:18" s="34" customFormat="1" ht="48" customHeight="1">
      <c r="A482" s="28"/>
      <c r="B482" s="118" t="s">
        <v>907</v>
      </c>
      <c r="C482" s="285">
        <v>47121702</v>
      </c>
      <c r="D482" s="118" t="s">
        <v>382</v>
      </c>
      <c r="E482" s="88">
        <v>10</v>
      </c>
      <c r="F482" s="88"/>
      <c r="G482" s="88">
        <v>2</v>
      </c>
      <c r="H482" s="88"/>
      <c r="I482" s="89">
        <f t="shared" si="15"/>
        <v>12</v>
      </c>
      <c r="J482" s="90">
        <v>275</v>
      </c>
      <c r="K482" s="91">
        <f t="shared" si="14"/>
        <v>3300</v>
      </c>
      <c r="L482" s="92"/>
      <c r="M482" s="93"/>
      <c r="N482" s="93"/>
      <c r="R482" s="35"/>
    </row>
    <row r="483" spans="1:18" s="34" customFormat="1" ht="48" customHeight="1">
      <c r="A483" s="28"/>
      <c r="B483" s="118" t="s">
        <v>1212</v>
      </c>
      <c r="C483" s="285">
        <v>47121702</v>
      </c>
      <c r="D483" s="118" t="s">
        <v>382</v>
      </c>
      <c r="E483" s="105">
        <v>12</v>
      </c>
      <c r="F483" s="105"/>
      <c r="G483" s="105"/>
      <c r="H483" s="105"/>
      <c r="I483" s="89"/>
      <c r="J483" s="267">
        <v>7000</v>
      </c>
      <c r="K483" s="438">
        <f t="shared" si="14"/>
        <v>0</v>
      </c>
      <c r="L483" s="112"/>
      <c r="M483" s="229"/>
      <c r="N483" s="27"/>
      <c r="R483" s="35"/>
    </row>
    <row r="484" spans="1:18" s="34" customFormat="1" ht="48" customHeight="1">
      <c r="A484" s="33"/>
      <c r="B484" s="118" t="s">
        <v>1068</v>
      </c>
      <c r="C484" s="285">
        <v>52152103</v>
      </c>
      <c r="D484" s="118" t="s">
        <v>382</v>
      </c>
      <c r="E484" s="88">
        <v>6</v>
      </c>
      <c r="F484" s="88"/>
      <c r="G484" s="88"/>
      <c r="H484" s="88"/>
      <c r="I484" s="89"/>
      <c r="J484" s="90">
        <v>3000</v>
      </c>
      <c r="K484" s="438">
        <f t="shared" si="14"/>
        <v>0</v>
      </c>
      <c r="L484" s="92"/>
      <c r="M484" s="93"/>
      <c r="N484" s="93"/>
      <c r="R484" s="35" t="s">
        <v>283</v>
      </c>
    </row>
    <row r="485" spans="1:18" s="257" customFormat="1" ht="48" customHeight="1">
      <c r="A485" s="247"/>
      <c r="B485" s="118" t="s">
        <v>1549</v>
      </c>
      <c r="C485" s="285">
        <v>52131501</v>
      </c>
      <c r="D485" s="118" t="s">
        <v>382</v>
      </c>
      <c r="E485" s="181"/>
      <c r="F485" s="181"/>
      <c r="G485" s="181"/>
      <c r="H485" s="181"/>
      <c r="I485" s="89">
        <f t="shared" si="15"/>
        <v>0</v>
      </c>
      <c r="J485" s="267">
        <v>475000</v>
      </c>
      <c r="K485" s="91">
        <f t="shared" si="14"/>
        <v>0</v>
      </c>
      <c r="L485" s="112"/>
      <c r="M485" s="280"/>
      <c r="N485" s="247"/>
      <c r="R485" s="258"/>
    </row>
    <row r="486" spans="1:18" s="29" customFormat="1" ht="48" customHeight="1">
      <c r="A486" s="7"/>
      <c r="B486" s="118" t="s">
        <v>754</v>
      </c>
      <c r="C486" s="285">
        <v>47131618</v>
      </c>
      <c r="D486" s="119" t="s">
        <v>382</v>
      </c>
      <c r="E486" s="88">
        <v>6</v>
      </c>
      <c r="F486" s="88">
        <v>6</v>
      </c>
      <c r="G486" s="88">
        <v>6</v>
      </c>
      <c r="H486" s="88">
        <v>6</v>
      </c>
      <c r="I486" s="89">
        <f t="shared" si="15"/>
        <v>24</v>
      </c>
      <c r="J486" s="90">
        <v>169.29</v>
      </c>
      <c r="K486" s="91">
        <f t="shared" si="14"/>
        <v>4062.96</v>
      </c>
      <c r="L486" s="92"/>
      <c r="M486" s="93"/>
      <c r="N486" s="93"/>
      <c r="R486" s="30" t="s">
        <v>284</v>
      </c>
    </row>
    <row r="487" spans="1:18" s="29" customFormat="1" ht="48" customHeight="1">
      <c r="A487" s="28"/>
      <c r="B487" s="118" t="s">
        <v>806</v>
      </c>
      <c r="C487" s="285">
        <v>47121805</v>
      </c>
      <c r="D487" s="118" t="s">
        <v>382</v>
      </c>
      <c r="E487" s="88">
        <v>15</v>
      </c>
      <c r="F487" s="88">
        <v>13</v>
      </c>
      <c r="G487" s="88">
        <v>13</v>
      </c>
      <c r="H487" s="88">
        <v>13</v>
      </c>
      <c r="I487" s="89">
        <f t="shared" si="15"/>
        <v>54</v>
      </c>
      <c r="J487" s="90">
        <v>79.34</v>
      </c>
      <c r="K487" s="91">
        <f t="shared" si="14"/>
        <v>4284.360000000001</v>
      </c>
      <c r="L487" s="92"/>
      <c r="M487" s="93"/>
      <c r="N487" s="93"/>
      <c r="R487" s="30" t="s">
        <v>285</v>
      </c>
    </row>
    <row r="488" spans="1:18" s="34" customFormat="1" ht="48" customHeight="1">
      <c r="A488" s="33" t="s">
        <v>266</v>
      </c>
      <c r="B488" s="131" t="s">
        <v>561</v>
      </c>
      <c r="C488" s="285"/>
      <c r="D488" s="132" t="s">
        <v>382</v>
      </c>
      <c r="E488" s="100"/>
      <c r="F488" s="100"/>
      <c r="G488" s="100"/>
      <c r="H488" s="100"/>
      <c r="I488" s="89">
        <f t="shared" si="15"/>
        <v>0</v>
      </c>
      <c r="J488" s="90">
        <v>225</v>
      </c>
      <c r="K488" s="91">
        <f t="shared" si="14"/>
        <v>0</v>
      </c>
      <c r="L488" s="92"/>
      <c r="M488" s="93"/>
      <c r="N488" s="93"/>
      <c r="R488" s="35"/>
    </row>
    <row r="489" spans="1:18" s="257" customFormat="1" ht="61.5" customHeight="1" thickBot="1">
      <c r="A489" s="247"/>
      <c r="B489" s="156" t="s">
        <v>1098</v>
      </c>
      <c r="C489" s="317">
        <v>53103001</v>
      </c>
      <c r="D489" s="133" t="s">
        <v>382</v>
      </c>
      <c r="E489" s="101"/>
      <c r="F489" s="101"/>
      <c r="G489" s="101"/>
      <c r="H489" s="101"/>
      <c r="I489" s="89">
        <f t="shared" si="15"/>
        <v>0</v>
      </c>
      <c r="J489" s="90">
        <v>400</v>
      </c>
      <c r="K489" s="91">
        <f t="shared" si="14"/>
        <v>0</v>
      </c>
      <c r="L489" s="92"/>
      <c r="M489" s="255"/>
      <c r="N489" s="255"/>
      <c r="R489" s="258"/>
    </row>
    <row r="490" spans="1:18" s="34" customFormat="1" ht="61.5" customHeight="1" thickBot="1">
      <c r="A490" s="324"/>
      <c r="B490" s="118" t="s">
        <v>1260</v>
      </c>
      <c r="C490" s="315">
        <v>44121804</v>
      </c>
      <c r="D490" s="133" t="s">
        <v>382</v>
      </c>
      <c r="E490" s="340"/>
      <c r="F490" s="329">
        <v>1000</v>
      </c>
      <c r="G490" s="329"/>
      <c r="H490" s="329"/>
      <c r="I490" s="89">
        <f t="shared" si="15"/>
        <v>1000</v>
      </c>
      <c r="J490" s="330">
        <v>10</v>
      </c>
      <c r="K490" s="91">
        <f t="shared" si="14"/>
        <v>10000</v>
      </c>
      <c r="L490" s="331"/>
      <c r="M490" s="325"/>
      <c r="N490" s="324"/>
      <c r="R490" s="35"/>
    </row>
    <row r="491" spans="1:18" s="34" customFormat="1" ht="61.5" customHeight="1" thickBot="1">
      <c r="A491" s="324"/>
      <c r="B491" s="118" t="s">
        <v>1261</v>
      </c>
      <c r="C491" s="316">
        <v>44111808</v>
      </c>
      <c r="D491" s="133" t="s">
        <v>382</v>
      </c>
      <c r="E491" s="340"/>
      <c r="F491" s="329">
        <v>1000</v>
      </c>
      <c r="G491" s="329"/>
      <c r="H491" s="329"/>
      <c r="I491" s="89"/>
      <c r="J491" s="330">
        <v>20</v>
      </c>
      <c r="K491" s="438">
        <f t="shared" si="14"/>
        <v>0</v>
      </c>
      <c r="L491" s="331"/>
      <c r="M491" s="325"/>
      <c r="N491" s="324"/>
      <c r="R491" s="35"/>
    </row>
    <row r="492" spans="1:18" s="34" customFormat="1" ht="61.5" customHeight="1" thickBot="1">
      <c r="A492" s="324"/>
      <c r="B492" s="118" t="s">
        <v>1262</v>
      </c>
      <c r="C492" s="316">
        <v>44111509</v>
      </c>
      <c r="D492" s="133" t="s">
        <v>382</v>
      </c>
      <c r="E492" s="340"/>
      <c r="F492" s="329">
        <v>1000</v>
      </c>
      <c r="G492" s="329"/>
      <c r="H492" s="329"/>
      <c r="I492" s="89"/>
      <c r="J492" s="330">
        <v>60</v>
      </c>
      <c r="K492" s="438">
        <f t="shared" si="14"/>
        <v>0</v>
      </c>
      <c r="L492" s="331"/>
      <c r="M492" s="325"/>
      <c r="N492" s="324"/>
      <c r="R492" s="35"/>
    </row>
    <row r="493" spans="1:18" s="34" customFormat="1" ht="61.5" customHeight="1" thickBot="1">
      <c r="A493" s="324"/>
      <c r="B493" s="118" t="s">
        <v>1263</v>
      </c>
      <c r="C493" s="316">
        <v>44121706</v>
      </c>
      <c r="D493" s="133" t="s">
        <v>382</v>
      </c>
      <c r="E493" s="340"/>
      <c r="F493" s="329">
        <v>1000</v>
      </c>
      <c r="G493" s="329"/>
      <c r="H493" s="329"/>
      <c r="I493" s="89">
        <f t="shared" si="15"/>
        <v>1000</v>
      </c>
      <c r="J493" s="330">
        <v>11</v>
      </c>
      <c r="K493" s="91">
        <f t="shared" si="14"/>
        <v>11000</v>
      </c>
      <c r="L493" s="331"/>
      <c r="M493" s="325"/>
      <c r="N493" s="324"/>
      <c r="R493" s="35"/>
    </row>
    <row r="494" spans="1:18" s="34" customFormat="1" ht="57.75" customHeight="1" thickBot="1">
      <c r="A494" s="33"/>
      <c r="B494" s="124" t="s">
        <v>581</v>
      </c>
      <c r="C494" s="285"/>
      <c r="D494" s="118" t="s">
        <v>382</v>
      </c>
      <c r="E494" s="88"/>
      <c r="F494" s="88"/>
      <c r="G494" s="88"/>
      <c r="H494" s="88"/>
      <c r="I494" s="89">
        <f t="shared" si="15"/>
        <v>0</v>
      </c>
      <c r="J494" s="90">
        <v>8.5</v>
      </c>
      <c r="K494" s="91">
        <f t="shared" si="14"/>
        <v>0</v>
      </c>
      <c r="L494" s="92"/>
      <c r="M494" s="203"/>
      <c r="N494" s="203"/>
      <c r="R494" s="35" t="s">
        <v>289</v>
      </c>
    </row>
    <row r="495" spans="1:18" s="257" customFormat="1" ht="48" customHeight="1" thickBot="1">
      <c r="A495" s="247"/>
      <c r="B495" s="118" t="s">
        <v>1130</v>
      </c>
      <c r="C495" s="315">
        <v>53121608</v>
      </c>
      <c r="D495" s="118" t="s">
        <v>382</v>
      </c>
      <c r="E495" s="88"/>
      <c r="F495" s="88"/>
      <c r="G495" s="88"/>
      <c r="H495" s="88"/>
      <c r="I495" s="89">
        <f t="shared" si="15"/>
        <v>0</v>
      </c>
      <c r="J495" s="90">
        <v>170</v>
      </c>
      <c r="K495" s="91">
        <f t="shared" si="14"/>
        <v>0</v>
      </c>
      <c r="L495" s="92"/>
      <c r="M495" s="255"/>
      <c r="N495" s="255"/>
      <c r="R495" s="258"/>
    </row>
    <row r="496" spans="1:18" s="257" customFormat="1" ht="48" customHeight="1" thickBot="1">
      <c r="A496" s="247"/>
      <c r="B496" s="118" t="s">
        <v>1131</v>
      </c>
      <c r="C496" s="316">
        <v>44121702</v>
      </c>
      <c r="D496" s="118" t="s">
        <v>382</v>
      </c>
      <c r="E496" s="88"/>
      <c r="F496" s="88"/>
      <c r="G496" s="88"/>
      <c r="H496" s="88"/>
      <c r="I496" s="89">
        <f t="shared" si="15"/>
        <v>0</v>
      </c>
      <c r="J496" s="90">
        <v>115</v>
      </c>
      <c r="K496" s="91">
        <f t="shared" si="14"/>
        <v>0</v>
      </c>
      <c r="L496" s="92"/>
      <c r="M496" s="255"/>
      <c r="N496" s="255"/>
      <c r="R496" s="258"/>
    </row>
    <row r="497" spans="1:18" s="257" customFormat="1" ht="48" customHeight="1" thickBot="1">
      <c r="A497" s="247"/>
      <c r="B497" s="118" t="s">
        <v>1132</v>
      </c>
      <c r="C497" s="316">
        <v>44121709</v>
      </c>
      <c r="D497" s="118" t="s">
        <v>382</v>
      </c>
      <c r="E497" s="88"/>
      <c r="F497" s="88"/>
      <c r="G497" s="88"/>
      <c r="H497" s="88"/>
      <c r="I497" s="89">
        <f t="shared" si="15"/>
        <v>0</v>
      </c>
      <c r="J497" s="90">
        <v>75</v>
      </c>
      <c r="K497" s="91">
        <f t="shared" si="14"/>
        <v>0</v>
      </c>
      <c r="L497" s="92"/>
      <c r="M497" s="255"/>
      <c r="N497" s="255"/>
      <c r="R497" s="258"/>
    </row>
    <row r="498" spans="1:18" s="257" customFormat="1" ht="48" customHeight="1" thickBot="1">
      <c r="A498" s="247"/>
      <c r="B498" s="118" t="s">
        <v>1133</v>
      </c>
      <c r="C498" s="316">
        <v>14111514</v>
      </c>
      <c r="D498" s="118" t="s">
        <v>867</v>
      </c>
      <c r="E498" s="88"/>
      <c r="F498" s="88"/>
      <c r="G498" s="88"/>
      <c r="H498" s="88"/>
      <c r="I498" s="89">
        <f t="shared" si="15"/>
        <v>0</v>
      </c>
      <c r="J498" s="90">
        <v>45</v>
      </c>
      <c r="K498" s="91">
        <f t="shared" si="14"/>
        <v>0</v>
      </c>
      <c r="L498" s="92"/>
      <c r="M498" s="255"/>
      <c r="N498" s="255"/>
      <c r="R498" s="258"/>
    </row>
    <row r="499" spans="1:18" s="257" customFormat="1" ht="48" customHeight="1" thickBot="1">
      <c r="A499" s="247"/>
      <c r="B499" s="118" t="s">
        <v>1134</v>
      </c>
      <c r="C499" s="316">
        <v>44121619</v>
      </c>
      <c r="D499" s="118" t="s">
        <v>867</v>
      </c>
      <c r="E499" s="88"/>
      <c r="F499" s="88"/>
      <c r="G499" s="88"/>
      <c r="H499" s="88"/>
      <c r="I499" s="89">
        <f t="shared" si="15"/>
        <v>0</v>
      </c>
      <c r="J499" s="90">
        <v>40</v>
      </c>
      <c r="K499" s="91">
        <f t="shared" si="14"/>
        <v>0</v>
      </c>
      <c r="L499" s="92"/>
      <c r="M499" s="255"/>
      <c r="N499" s="255"/>
      <c r="R499" s="258"/>
    </row>
    <row r="500" spans="1:18" s="257" customFormat="1" ht="48" customHeight="1" thickBot="1">
      <c r="A500" s="247"/>
      <c r="B500" s="118" t="s">
        <v>1135</v>
      </c>
      <c r="C500" s="316">
        <v>44111808</v>
      </c>
      <c r="D500" s="118" t="s">
        <v>867</v>
      </c>
      <c r="E500" s="88"/>
      <c r="F500" s="88"/>
      <c r="G500" s="88"/>
      <c r="H500" s="88"/>
      <c r="I500" s="89">
        <f t="shared" si="15"/>
        <v>0</v>
      </c>
      <c r="J500" s="90">
        <v>20</v>
      </c>
      <c r="K500" s="91">
        <f t="shared" si="14"/>
        <v>0</v>
      </c>
      <c r="L500" s="92"/>
      <c r="M500" s="255"/>
      <c r="N500" s="255"/>
      <c r="R500" s="258"/>
    </row>
    <row r="501" spans="1:18" s="257" customFormat="1" ht="48" customHeight="1" thickBot="1">
      <c r="A501" s="247"/>
      <c r="B501" s="118" t="s">
        <v>1136</v>
      </c>
      <c r="C501" s="316">
        <v>4411509</v>
      </c>
      <c r="D501" s="118" t="s">
        <v>867</v>
      </c>
      <c r="E501" s="88"/>
      <c r="F501" s="88"/>
      <c r="G501" s="88"/>
      <c r="H501" s="88"/>
      <c r="I501" s="89">
        <f t="shared" si="15"/>
        <v>0</v>
      </c>
      <c r="J501" s="90">
        <v>60</v>
      </c>
      <c r="K501" s="91">
        <f t="shared" si="14"/>
        <v>0</v>
      </c>
      <c r="L501" s="92"/>
      <c r="M501" s="255"/>
      <c r="N501" s="255"/>
      <c r="R501" s="258"/>
    </row>
    <row r="502" spans="1:18" s="257" customFormat="1" ht="48" customHeight="1" thickBot="1">
      <c r="A502" s="247"/>
      <c r="B502" s="118" t="s">
        <v>1137</v>
      </c>
      <c r="C502" s="316">
        <v>52152010</v>
      </c>
      <c r="D502" s="118" t="s">
        <v>867</v>
      </c>
      <c r="E502" s="88"/>
      <c r="F502" s="88"/>
      <c r="G502" s="88"/>
      <c r="H502" s="88"/>
      <c r="I502" s="89">
        <f t="shared" si="15"/>
        <v>0</v>
      </c>
      <c r="J502" s="90">
        <v>95</v>
      </c>
      <c r="K502" s="91">
        <f t="shared" si="14"/>
        <v>0</v>
      </c>
      <c r="L502" s="92"/>
      <c r="M502" s="255"/>
      <c r="N502" s="255"/>
      <c r="R502" s="258"/>
    </row>
    <row r="503" spans="1:18" s="34" customFormat="1" ht="48" customHeight="1">
      <c r="A503" s="28"/>
      <c r="B503" s="134" t="s">
        <v>562</v>
      </c>
      <c r="C503" s="285"/>
      <c r="D503" s="135" t="s">
        <v>382</v>
      </c>
      <c r="E503" s="102"/>
      <c r="F503" s="102"/>
      <c r="G503" s="102"/>
      <c r="H503" s="102"/>
      <c r="I503" s="89">
        <f t="shared" si="15"/>
        <v>0</v>
      </c>
      <c r="J503" s="90"/>
      <c r="K503" s="91">
        <f t="shared" si="14"/>
        <v>0</v>
      </c>
      <c r="L503" s="92"/>
      <c r="M503" s="93"/>
      <c r="N503" s="93"/>
      <c r="R503" s="35"/>
    </row>
    <row r="504" spans="1:18" s="34" customFormat="1" ht="48" customHeight="1">
      <c r="A504" s="33"/>
      <c r="B504" s="118" t="s">
        <v>1273</v>
      </c>
      <c r="C504" s="317">
        <v>44122003</v>
      </c>
      <c r="D504" s="118" t="s">
        <v>382</v>
      </c>
      <c r="E504" s="88"/>
      <c r="F504" s="88">
        <v>200</v>
      </c>
      <c r="G504" s="88"/>
      <c r="H504" s="88"/>
      <c r="I504" s="89">
        <f t="shared" si="15"/>
        <v>200</v>
      </c>
      <c r="J504" s="90">
        <v>45</v>
      </c>
      <c r="K504" s="91">
        <f t="shared" si="14"/>
        <v>9000</v>
      </c>
      <c r="L504" s="92"/>
      <c r="M504" s="93"/>
      <c r="N504" s="93"/>
      <c r="R504" s="35"/>
    </row>
    <row r="505" spans="1:18" s="29" customFormat="1" ht="48" customHeight="1">
      <c r="A505" s="28"/>
      <c r="B505" s="134" t="s">
        <v>1035</v>
      </c>
      <c r="C505" s="317">
        <v>44122003</v>
      </c>
      <c r="D505" s="135" t="s">
        <v>382</v>
      </c>
      <c r="E505" s="102">
        <v>125</v>
      </c>
      <c r="F505" s="102">
        <v>125</v>
      </c>
      <c r="G505" s="102">
        <v>125</v>
      </c>
      <c r="H505" s="102">
        <v>125</v>
      </c>
      <c r="I505" s="89">
        <f t="shared" si="15"/>
        <v>500</v>
      </c>
      <c r="J505" s="90">
        <f>24.85*1.18</f>
        <v>29.323</v>
      </c>
      <c r="K505" s="91">
        <f t="shared" si="14"/>
        <v>14661.5</v>
      </c>
      <c r="L505" s="92"/>
      <c r="M505" s="93"/>
      <c r="N505" s="93"/>
      <c r="R505" s="30"/>
    </row>
    <row r="506" spans="1:18" s="34" customFormat="1" ht="48" customHeight="1">
      <c r="A506" s="33"/>
      <c r="B506" s="118" t="s">
        <v>580</v>
      </c>
      <c r="C506" s="317">
        <v>44122003</v>
      </c>
      <c r="D506" s="118" t="s">
        <v>382</v>
      </c>
      <c r="E506" s="88">
        <v>1200</v>
      </c>
      <c r="F506" s="88">
        <v>1500</v>
      </c>
      <c r="G506" s="88">
        <v>1500</v>
      </c>
      <c r="H506" s="88">
        <v>1200</v>
      </c>
      <c r="I506" s="89">
        <f t="shared" si="15"/>
        <v>5400</v>
      </c>
      <c r="J506" s="90">
        <v>45</v>
      </c>
      <c r="K506" s="91">
        <f t="shared" si="14"/>
        <v>243000</v>
      </c>
      <c r="L506" s="92"/>
      <c r="M506" s="203"/>
      <c r="N506" s="203"/>
      <c r="R506" s="35"/>
    </row>
    <row r="507" spans="1:18" s="29" customFormat="1" ht="48" customHeight="1">
      <c r="A507" s="28"/>
      <c r="B507" s="118" t="s">
        <v>1036</v>
      </c>
      <c r="C507" s="285"/>
      <c r="D507" s="118" t="s">
        <v>382</v>
      </c>
      <c r="E507" s="88"/>
      <c r="F507" s="88"/>
      <c r="G507" s="88"/>
      <c r="H507" s="88"/>
      <c r="I507" s="89">
        <f t="shared" si="15"/>
        <v>0</v>
      </c>
      <c r="J507" s="90"/>
      <c r="K507" s="91">
        <f t="shared" si="14"/>
        <v>0</v>
      </c>
      <c r="L507" s="92"/>
      <c r="M507" s="93"/>
      <c r="N507" s="93"/>
      <c r="R507" s="30" t="s">
        <v>289</v>
      </c>
    </row>
    <row r="508" spans="1:18" s="34" customFormat="1" ht="48" customHeight="1">
      <c r="A508" s="28"/>
      <c r="B508" s="124" t="s">
        <v>581</v>
      </c>
      <c r="C508" s="285"/>
      <c r="D508" s="118" t="s">
        <v>382</v>
      </c>
      <c r="E508" s="88"/>
      <c r="F508" s="88"/>
      <c r="G508" s="88"/>
      <c r="H508" s="88"/>
      <c r="I508" s="89">
        <f t="shared" si="15"/>
        <v>0</v>
      </c>
      <c r="J508" s="90"/>
      <c r="K508" s="91">
        <f t="shared" si="14"/>
        <v>0</v>
      </c>
      <c r="L508" s="92"/>
      <c r="M508" s="93"/>
      <c r="N508" s="93"/>
      <c r="R508" s="35"/>
    </row>
    <row r="509" spans="1:18" s="29" customFormat="1" ht="69" customHeight="1">
      <c r="A509" s="28"/>
      <c r="B509" s="124" t="s">
        <v>1099</v>
      </c>
      <c r="C509" s="285"/>
      <c r="D509" s="118" t="s">
        <v>867</v>
      </c>
      <c r="E509" s="88"/>
      <c r="F509" s="88"/>
      <c r="G509" s="88"/>
      <c r="H509" s="88"/>
      <c r="I509" s="89">
        <f t="shared" si="15"/>
        <v>0</v>
      </c>
      <c r="J509" s="90">
        <v>141.66</v>
      </c>
      <c r="K509" s="91">
        <f t="shared" si="14"/>
        <v>0</v>
      </c>
      <c r="L509" s="92"/>
      <c r="M509" s="93"/>
      <c r="N509" s="93"/>
      <c r="R509" s="30"/>
    </row>
    <row r="510" spans="1:18" s="29" customFormat="1" ht="63" customHeight="1">
      <c r="A510" s="28"/>
      <c r="B510" s="124" t="s">
        <v>1100</v>
      </c>
      <c r="C510" s="289">
        <v>55121804</v>
      </c>
      <c r="D510" s="118" t="s">
        <v>867</v>
      </c>
      <c r="E510" s="88">
        <v>200</v>
      </c>
      <c r="F510" s="88"/>
      <c r="G510" s="88"/>
      <c r="H510" s="88"/>
      <c r="I510" s="89">
        <f t="shared" si="15"/>
        <v>200</v>
      </c>
      <c r="J510" s="90">
        <v>70</v>
      </c>
      <c r="K510" s="91">
        <f t="shared" si="14"/>
        <v>14000</v>
      </c>
      <c r="L510" s="92"/>
      <c r="M510" s="93"/>
      <c r="N510" s="93"/>
      <c r="R510" s="30"/>
    </row>
    <row r="511" spans="1:18" s="34" customFormat="1" ht="48" customHeight="1">
      <c r="A511" s="33"/>
      <c r="B511" s="124" t="s">
        <v>1101</v>
      </c>
      <c r="C511" s="289">
        <v>55121804</v>
      </c>
      <c r="D511" s="118" t="s">
        <v>382</v>
      </c>
      <c r="E511" s="88">
        <v>300</v>
      </c>
      <c r="F511" s="88"/>
      <c r="G511" s="88"/>
      <c r="H511" s="88"/>
      <c r="I511" s="89">
        <f t="shared" si="15"/>
        <v>300</v>
      </c>
      <c r="J511" s="90">
        <v>80</v>
      </c>
      <c r="K511" s="91">
        <f t="shared" si="14"/>
        <v>24000</v>
      </c>
      <c r="L511" s="92"/>
      <c r="M511" s="203"/>
      <c r="N511" s="203"/>
      <c r="R511" s="35"/>
    </row>
    <row r="512" spans="1:18" s="34" customFormat="1" ht="48" customHeight="1">
      <c r="A512" s="33"/>
      <c r="B512" s="118" t="s">
        <v>1021</v>
      </c>
      <c r="C512" s="285"/>
      <c r="D512" s="118" t="s">
        <v>1144</v>
      </c>
      <c r="E512" s="88"/>
      <c r="F512" s="88"/>
      <c r="G512" s="88"/>
      <c r="H512" s="88"/>
      <c r="I512" s="89">
        <f t="shared" si="15"/>
        <v>0</v>
      </c>
      <c r="J512" s="90">
        <v>2632</v>
      </c>
      <c r="K512" s="91">
        <f t="shared" si="14"/>
        <v>0</v>
      </c>
      <c r="L512" s="92"/>
      <c r="M512" s="93"/>
      <c r="N512" s="93"/>
      <c r="R512" s="35"/>
    </row>
    <row r="513" spans="1:18" s="34" customFormat="1" ht="48" customHeight="1">
      <c r="A513" s="33"/>
      <c r="B513" s="118" t="s">
        <v>1022</v>
      </c>
      <c r="C513" s="285"/>
      <c r="D513" s="118" t="s">
        <v>1144</v>
      </c>
      <c r="E513" s="88"/>
      <c r="F513" s="88"/>
      <c r="G513" s="88"/>
      <c r="H513" s="88"/>
      <c r="I513" s="89">
        <f t="shared" si="15"/>
        <v>0</v>
      </c>
      <c r="J513" s="90">
        <v>11500</v>
      </c>
      <c r="K513" s="91">
        <f t="shared" si="14"/>
        <v>0</v>
      </c>
      <c r="L513" s="92"/>
      <c r="M513" s="93"/>
      <c r="N513" s="93"/>
      <c r="R513" s="35" t="s">
        <v>293</v>
      </c>
    </row>
    <row r="514" spans="1:18" s="40" customFormat="1" ht="48" customHeight="1">
      <c r="A514" s="28"/>
      <c r="B514" s="118" t="s">
        <v>563</v>
      </c>
      <c r="C514" s="285"/>
      <c r="D514" s="118" t="s">
        <v>382</v>
      </c>
      <c r="E514" s="88">
        <v>1</v>
      </c>
      <c r="F514" s="88"/>
      <c r="G514" s="88"/>
      <c r="H514" s="88"/>
      <c r="I514" s="89">
        <f t="shared" si="15"/>
        <v>1</v>
      </c>
      <c r="J514" s="90">
        <v>10000</v>
      </c>
      <c r="K514" s="91">
        <f t="shared" si="14"/>
        <v>10000</v>
      </c>
      <c r="L514" s="92"/>
      <c r="M514" s="93"/>
      <c r="N514" s="93"/>
      <c r="R514" s="41"/>
    </row>
    <row r="515" spans="1:18" s="29" customFormat="1" ht="48" customHeight="1">
      <c r="A515" s="71"/>
      <c r="B515" s="118" t="s">
        <v>924</v>
      </c>
      <c r="C515" s="285"/>
      <c r="D515" s="118" t="s">
        <v>867</v>
      </c>
      <c r="E515" s="88"/>
      <c r="F515" s="88"/>
      <c r="G515" s="88"/>
      <c r="H515" s="88"/>
      <c r="I515" s="89">
        <f t="shared" si="15"/>
        <v>0</v>
      </c>
      <c r="J515" s="90">
        <v>236</v>
      </c>
      <c r="K515" s="91">
        <f t="shared" si="14"/>
        <v>0</v>
      </c>
      <c r="L515" s="92"/>
      <c r="M515" s="93"/>
      <c r="N515" s="93"/>
      <c r="R515" s="30"/>
    </row>
    <row r="516" spans="1:18" s="34" customFormat="1" ht="48" customHeight="1">
      <c r="A516" s="33"/>
      <c r="B516" s="118" t="s">
        <v>886</v>
      </c>
      <c r="C516" s="317">
        <v>53141507</v>
      </c>
      <c r="D516" s="118" t="s">
        <v>382</v>
      </c>
      <c r="E516" s="88">
        <v>225</v>
      </c>
      <c r="F516" s="88"/>
      <c r="G516" s="88"/>
      <c r="H516" s="88"/>
      <c r="I516" s="89">
        <f t="shared" si="15"/>
        <v>225</v>
      </c>
      <c r="J516" s="90">
        <v>430</v>
      </c>
      <c r="K516" s="91">
        <f t="shared" si="14"/>
        <v>96750</v>
      </c>
      <c r="L516" s="92"/>
      <c r="M516" s="93"/>
      <c r="N516" s="93"/>
      <c r="R516" s="35"/>
    </row>
    <row r="517" spans="1:18" s="29" customFormat="1" ht="48" customHeight="1">
      <c r="A517" s="28"/>
      <c r="B517" s="118" t="s">
        <v>841</v>
      </c>
      <c r="C517" s="317">
        <v>53141507</v>
      </c>
      <c r="D517" s="118" t="s">
        <v>382</v>
      </c>
      <c r="E517" s="88">
        <v>25</v>
      </c>
      <c r="F517" s="88"/>
      <c r="G517" s="88"/>
      <c r="H517" s="88"/>
      <c r="I517" s="89"/>
      <c r="J517" s="90">
        <v>430</v>
      </c>
      <c r="K517" s="438">
        <f t="shared" si="14"/>
        <v>0</v>
      </c>
      <c r="L517" s="92"/>
      <c r="M517" s="93"/>
      <c r="N517" s="93"/>
      <c r="R517" s="30" t="s">
        <v>296</v>
      </c>
    </row>
    <row r="518" spans="1:18" s="34" customFormat="1" ht="48" customHeight="1">
      <c r="A518" s="28"/>
      <c r="B518" s="118" t="s">
        <v>1274</v>
      </c>
      <c r="C518" s="317">
        <v>53141507</v>
      </c>
      <c r="D518" s="118" t="s">
        <v>382</v>
      </c>
      <c r="E518" s="88"/>
      <c r="F518" s="88">
        <v>1000</v>
      </c>
      <c r="G518" s="88"/>
      <c r="H518" s="88"/>
      <c r="I518" s="89"/>
      <c r="J518" s="90">
        <v>75</v>
      </c>
      <c r="K518" s="438">
        <f t="shared" si="14"/>
        <v>0</v>
      </c>
      <c r="L518" s="92"/>
      <c r="M518" s="93"/>
      <c r="N518" s="93"/>
      <c r="R518" s="35"/>
    </row>
    <row r="519" spans="1:18" s="29" customFormat="1" ht="48" customHeight="1">
      <c r="A519" s="33"/>
      <c r="B519" s="118" t="s">
        <v>1049</v>
      </c>
      <c r="C519" s="317">
        <v>55121727</v>
      </c>
      <c r="D519" s="118" t="s">
        <v>867</v>
      </c>
      <c r="E519" s="88">
        <v>18</v>
      </c>
      <c r="F519" s="88"/>
      <c r="G519" s="88"/>
      <c r="H519" s="88"/>
      <c r="I519" s="89">
        <f t="shared" si="15"/>
        <v>18</v>
      </c>
      <c r="J519" s="90">
        <v>700</v>
      </c>
      <c r="K519" s="91">
        <f t="shared" si="14"/>
        <v>12600</v>
      </c>
      <c r="L519" s="92"/>
      <c r="M519" s="93"/>
      <c r="N519" s="93"/>
      <c r="R519" s="30" t="s">
        <v>297</v>
      </c>
    </row>
    <row r="520" spans="1:18" s="34" customFormat="1" ht="48" customHeight="1">
      <c r="A520" s="33"/>
      <c r="B520" s="196" t="s">
        <v>1102</v>
      </c>
      <c r="C520" s="405">
        <v>44121701</v>
      </c>
      <c r="D520" s="196" t="s">
        <v>382</v>
      </c>
      <c r="E520" s="198">
        <v>25</v>
      </c>
      <c r="F520" s="198"/>
      <c r="G520" s="198"/>
      <c r="H520" s="198"/>
      <c r="I520" s="199"/>
      <c r="J520" s="200">
        <v>2400</v>
      </c>
      <c r="K520" s="201">
        <f t="shared" si="14"/>
        <v>0</v>
      </c>
      <c r="L520" s="202"/>
      <c r="M520" s="203"/>
      <c r="N520" s="203"/>
      <c r="R520" s="35" t="s">
        <v>298</v>
      </c>
    </row>
    <row r="521" spans="1:18" s="34" customFormat="1" ht="48" customHeight="1">
      <c r="A521" s="33"/>
      <c r="B521" s="355" t="s">
        <v>1266</v>
      </c>
      <c r="C521" s="405">
        <v>44111516</v>
      </c>
      <c r="D521" s="196" t="s">
        <v>382</v>
      </c>
      <c r="E521" s="237"/>
      <c r="F521" s="237"/>
      <c r="G521" s="237"/>
      <c r="H521" s="237"/>
      <c r="I521" s="199">
        <f t="shared" si="15"/>
        <v>0</v>
      </c>
      <c r="J521" s="406">
        <v>800</v>
      </c>
      <c r="K521" s="438">
        <f t="shared" si="14"/>
        <v>0</v>
      </c>
      <c r="L521" s="219"/>
      <c r="M521" s="219"/>
      <c r="N521" s="33"/>
      <c r="R521" s="35"/>
    </row>
    <row r="522" spans="1:18" s="34" customFormat="1" ht="48" customHeight="1">
      <c r="A522" s="33"/>
      <c r="B522" s="118" t="s">
        <v>587</v>
      </c>
      <c r="C522" s="285"/>
      <c r="D522" s="118" t="s">
        <v>382</v>
      </c>
      <c r="E522" s="88"/>
      <c r="F522" s="88"/>
      <c r="G522" s="88"/>
      <c r="H522" s="88"/>
      <c r="I522" s="89">
        <f t="shared" si="15"/>
        <v>0</v>
      </c>
      <c r="J522" s="90">
        <v>2000</v>
      </c>
      <c r="K522" s="91">
        <f t="shared" si="14"/>
        <v>0</v>
      </c>
      <c r="L522" s="92"/>
      <c r="M522" s="93"/>
      <c r="N522" s="93"/>
      <c r="R522" s="35"/>
    </row>
    <row r="523" spans="1:18" s="29" customFormat="1" ht="48" customHeight="1">
      <c r="A523" s="28"/>
      <c r="B523" s="118" t="s">
        <v>1103</v>
      </c>
      <c r="C523" s="285"/>
      <c r="D523" s="118" t="s">
        <v>864</v>
      </c>
      <c r="E523" s="88"/>
      <c r="F523" s="88"/>
      <c r="G523" s="88"/>
      <c r="H523" s="88"/>
      <c r="I523" s="89">
        <f t="shared" si="15"/>
        <v>0</v>
      </c>
      <c r="J523" s="90">
        <v>22400</v>
      </c>
      <c r="K523" s="91">
        <f t="shared" si="14"/>
        <v>0</v>
      </c>
      <c r="L523" s="92"/>
      <c r="M523" s="93"/>
      <c r="N523" s="93"/>
      <c r="R523" s="30"/>
    </row>
    <row r="524" spans="1:18" s="34" customFormat="1" ht="48" customHeight="1">
      <c r="A524" s="33"/>
      <c r="B524" s="118" t="s">
        <v>1078</v>
      </c>
      <c r="C524" s="285"/>
      <c r="D524" s="118" t="s">
        <v>525</v>
      </c>
      <c r="E524" s="88"/>
      <c r="F524" s="88"/>
      <c r="G524" s="88"/>
      <c r="H524" s="88"/>
      <c r="I524" s="89">
        <f t="shared" si="15"/>
        <v>0</v>
      </c>
      <c r="J524" s="90">
        <v>22400</v>
      </c>
      <c r="K524" s="91">
        <f t="shared" si="14"/>
        <v>0</v>
      </c>
      <c r="L524" s="92"/>
      <c r="M524" s="93"/>
      <c r="N524" s="93"/>
      <c r="R524" s="35" t="s">
        <v>299</v>
      </c>
    </row>
    <row r="525" spans="1:18" s="29" customFormat="1" ht="48" customHeight="1">
      <c r="A525" s="28" t="s">
        <v>329</v>
      </c>
      <c r="B525" s="118" t="s">
        <v>584</v>
      </c>
      <c r="C525" s="317">
        <v>82101603</v>
      </c>
      <c r="D525" s="118" t="s">
        <v>525</v>
      </c>
      <c r="E525" s="88">
        <v>1</v>
      </c>
      <c r="F525" s="88">
        <v>1</v>
      </c>
      <c r="G525" s="88">
        <v>1</v>
      </c>
      <c r="H525" s="88">
        <v>1</v>
      </c>
      <c r="I525" s="89">
        <f t="shared" si="15"/>
        <v>4</v>
      </c>
      <c r="J525" s="90">
        <v>1200</v>
      </c>
      <c r="K525" s="91">
        <f t="shared" si="14"/>
        <v>4800</v>
      </c>
      <c r="L525" s="92"/>
      <c r="M525" s="93"/>
      <c r="N525" s="93"/>
      <c r="R525" s="30"/>
    </row>
    <row r="526" spans="1:18" s="34" customFormat="1" ht="36" customHeight="1">
      <c r="A526" s="33"/>
      <c r="B526" s="118" t="s">
        <v>892</v>
      </c>
      <c r="C526" s="285"/>
      <c r="D526" s="118" t="s">
        <v>525</v>
      </c>
      <c r="E526" s="88"/>
      <c r="F526" s="88"/>
      <c r="G526" s="88">
        <v>1</v>
      </c>
      <c r="H526" s="88">
        <v>1</v>
      </c>
      <c r="I526" s="89">
        <f t="shared" si="15"/>
        <v>2</v>
      </c>
      <c r="J526" s="90">
        <v>30000</v>
      </c>
      <c r="K526" s="91">
        <f t="shared" si="14"/>
        <v>60000</v>
      </c>
      <c r="L526" s="92"/>
      <c r="M526" s="203"/>
      <c r="N526" s="203"/>
      <c r="R526" s="35"/>
    </row>
    <row r="527" spans="1:18" s="34" customFormat="1" ht="48" customHeight="1" thickBot="1">
      <c r="A527" s="33" t="s">
        <v>258</v>
      </c>
      <c r="B527" s="196" t="s">
        <v>608</v>
      </c>
      <c r="C527" s="405">
        <v>53102710</v>
      </c>
      <c r="D527" s="196" t="s">
        <v>382</v>
      </c>
      <c r="E527" s="198"/>
      <c r="F527" s="198"/>
      <c r="G527" s="198"/>
      <c r="H527" s="198"/>
      <c r="I527" s="199">
        <f t="shared" si="15"/>
        <v>0</v>
      </c>
      <c r="J527" s="200">
        <v>8000</v>
      </c>
      <c r="K527" s="201">
        <f t="shared" si="14"/>
        <v>0</v>
      </c>
      <c r="L527" s="202"/>
      <c r="M527" s="203"/>
      <c r="N527" s="203"/>
      <c r="R527" s="35"/>
    </row>
    <row r="528" spans="1:18" s="29" customFormat="1" ht="48" customHeight="1" thickBot="1">
      <c r="A528" s="28"/>
      <c r="B528" s="118" t="s">
        <v>639</v>
      </c>
      <c r="C528" s="315">
        <v>46181533</v>
      </c>
      <c r="D528" s="118" t="s">
        <v>382</v>
      </c>
      <c r="E528" s="88">
        <v>25</v>
      </c>
      <c r="F528" s="88"/>
      <c r="G528" s="88"/>
      <c r="H528" s="88"/>
      <c r="I528" s="89"/>
      <c r="J528" s="90">
        <v>2500</v>
      </c>
      <c r="K528" s="438">
        <f t="shared" si="14"/>
        <v>0</v>
      </c>
      <c r="L528" s="92"/>
      <c r="M528" s="93"/>
      <c r="N528" s="93"/>
      <c r="R528" s="30"/>
    </row>
    <row r="529" spans="1:18" s="34" customFormat="1" ht="28.5" customHeight="1" thickBot="1">
      <c r="A529" s="33"/>
      <c r="B529" s="196" t="s">
        <v>601</v>
      </c>
      <c r="C529" s="404">
        <v>82101504</v>
      </c>
      <c r="D529" s="196" t="s">
        <v>382</v>
      </c>
      <c r="E529" s="198">
        <v>2</v>
      </c>
      <c r="F529" s="198">
        <v>2</v>
      </c>
      <c r="G529" s="198">
        <v>2</v>
      </c>
      <c r="H529" s="198">
        <v>2</v>
      </c>
      <c r="I529" s="199">
        <f t="shared" si="15"/>
        <v>8</v>
      </c>
      <c r="J529" s="200">
        <v>30000</v>
      </c>
      <c r="K529" s="201">
        <f t="shared" si="14"/>
        <v>240000</v>
      </c>
      <c r="L529" s="202"/>
      <c r="M529" s="203"/>
      <c r="N529" s="203"/>
      <c r="R529" s="35"/>
    </row>
    <row r="530" spans="1:18" s="29" customFormat="1" ht="28.5" customHeight="1" thickBot="1">
      <c r="A530" s="28"/>
      <c r="B530" s="118" t="s">
        <v>1275</v>
      </c>
      <c r="C530" s="316">
        <v>82101504</v>
      </c>
      <c r="D530" s="118" t="s">
        <v>382</v>
      </c>
      <c r="E530" s="105">
        <v>1</v>
      </c>
      <c r="F530" s="105">
        <v>1</v>
      </c>
      <c r="G530" s="105">
        <v>1</v>
      </c>
      <c r="H530" s="105">
        <v>1</v>
      </c>
      <c r="I530" s="89">
        <f t="shared" si="15"/>
        <v>4</v>
      </c>
      <c r="J530" s="267">
        <v>20000</v>
      </c>
      <c r="K530" s="91">
        <f t="shared" si="14"/>
        <v>80000</v>
      </c>
      <c r="L530" s="112"/>
      <c r="M530" s="229"/>
      <c r="N530" s="27"/>
      <c r="R530" s="30"/>
    </row>
    <row r="531" spans="1:18" s="29" customFormat="1" ht="59.25" customHeight="1">
      <c r="A531" s="28" t="s">
        <v>191</v>
      </c>
      <c r="B531" s="118" t="s">
        <v>633</v>
      </c>
      <c r="C531" s="285">
        <v>12352104</v>
      </c>
      <c r="D531" s="118" t="s">
        <v>381</v>
      </c>
      <c r="E531" s="88">
        <v>2</v>
      </c>
      <c r="F531" s="88"/>
      <c r="G531" s="88">
        <v>1</v>
      </c>
      <c r="H531" s="88"/>
      <c r="I531" s="89">
        <f t="shared" si="15"/>
        <v>3</v>
      </c>
      <c r="J531" s="90">
        <v>352.82</v>
      </c>
      <c r="K531" s="91">
        <f t="shared" si="14"/>
        <v>1058.46</v>
      </c>
      <c r="L531" s="92"/>
      <c r="M531" s="93"/>
      <c r="N531" s="93"/>
      <c r="R531" s="30"/>
    </row>
    <row r="532" spans="1:20" s="257" customFormat="1" ht="59.25" customHeight="1">
      <c r="A532" s="247"/>
      <c r="B532" s="118" t="s">
        <v>1257</v>
      </c>
      <c r="C532" s="285"/>
      <c r="D532" s="118" t="s">
        <v>867</v>
      </c>
      <c r="E532" s="105">
        <v>50</v>
      </c>
      <c r="F532" s="105"/>
      <c r="G532" s="105"/>
      <c r="H532" s="105"/>
      <c r="I532" s="89"/>
      <c r="J532" s="267"/>
      <c r="K532" s="91">
        <f t="shared" si="14"/>
        <v>0</v>
      </c>
      <c r="L532" s="112"/>
      <c r="M532" s="280"/>
      <c r="N532" s="247"/>
      <c r="Q532" s="29"/>
      <c r="R532" s="258"/>
      <c r="S532" s="29"/>
      <c r="T532" s="29"/>
    </row>
    <row r="533" spans="1:18" s="34" customFormat="1" ht="55.5" customHeight="1">
      <c r="A533" s="33"/>
      <c r="B533" s="118" t="s">
        <v>920</v>
      </c>
      <c r="C533" s="285">
        <v>60121008</v>
      </c>
      <c r="D533" s="118" t="s">
        <v>382</v>
      </c>
      <c r="E533" s="88">
        <v>10</v>
      </c>
      <c r="F533" s="88"/>
      <c r="G533" s="88"/>
      <c r="H533" s="88"/>
      <c r="I533" s="89">
        <f t="shared" si="15"/>
        <v>10</v>
      </c>
      <c r="J533" s="90">
        <v>7465</v>
      </c>
      <c r="K533" s="91">
        <f aca="true" t="shared" si="16" ref="K533:K596">I533*J533</f>
        <v>74650</v>
      </c>
      <c r="L533" s="92"/>
      <c r="M533" s="203"/>
      <c r="N533" s="203"/>
      <c r="R533" s="35"/>
    </row>
    <row r="534" spans="1:18" s="150" customFormat="1" ht="55.5" customHeight="1">
      <c r="A534" s="64"/>
      <c r="B534" s="125" t="s">
        <v>1539</v>
      </c>
      <c r="C534" s="285">
        <v>60121008</v>
      </c>
      <c r="D534" s="118" t="s">
        <v>382</v>
      </c>
      <c r="E534" s="105">
        <v>1</v>
      </c>
      <c r="F534" s="105"/>
      <c r="G534" s="105"/>
      <c r="H534" s="105"/>
      <c r="I534" s="89">
        <f t="shared" si="15"/>
        <v>1</v>
      </c>
      <c r="J534" s="267">
        <v>5000</v>
      </c>
      <c r="K534" s="91">
        <f t="shared" si="16"/>
        <v>5000</v>
      </c>
      <c r="L534" s="112"/>
      <c r="M534" s="229"/>
      <c r="N534" s="27"/>
      <c r="R534" s="151"/>
    </row>
    <row r="535" spans="1:18" s="150" customFormat="1" ht="55.5" customHeight="1">
      <c r="A535" s="64"/>
      <c r="B535" s="125" t="s">
        <v>1540</v>
      </c>
      <c r="C535" s="285">
        <v>60121008</v>
      </c>
      <c r="D535" s="118" t="s">
        <v>382</v>
      </c>
      <c r="E535" s="105">
        <v>2</v>
      </c>
      <c r="F535" s="105"/>
      <c r="G535" s="105"/>
      <c r="H535" s="105"/>
      <c r="I535" s="89">
        <f t="shared" si="15"/>
        <v>2</v>
      </c>
      <c r="J535" s="267">
        <v>5000</v>
      </c>
      <c r="K535" s="91">
        <f t="shared" si="16"/>
        <v>10000</v>
      </c>
      <c r="L535" s="112"/>
      <c r="M535" s="229"/>
      <c r="N535" s="27"/>
      <c r="R535" s="151"/>
    </row>
    <row r="536" spans="1:18" s="150" customFormat="1" ht="55.5" customHeight="1">
      <c r="A536" s="64"/>
      <c r="B536" s="125" t="s">
        <v>1541</v>
      </c>
      <c r="C536" s="285">
        <v>60121008</v>
      </c>
      <c r="D536" s="118" t="s">
        <v>382</v>
      </c>
      <c r="E536" s="105">
        <v>3</v>
      </c>
      <c r="F536" s="105"/>
      <c r="G536" s="105"/>
      <c r="H536" s="105"/>
      <c r="I536" s="89">
        <f t="shared" si="15"/>
        <v>3</v>
      </c>
      <c r="J536" s="267">
        <v>5000</v>
      </c>
      <c r="K536" s="91">
        <f t="shared" si="16"/>
        <v>15000</v>
      </c>
      <c r="L536" s="112"/>
      <c r="M536" s="229"/>
      <c r="N536" s="27"/>
      <c r="R536" s="151"/>
    </row>
    <row r="537" spans="1:18" s="34" customFormat="1" ht="40.5" customHeight="1">
      <c r="A537" s="33"/>
      <c r="B537" s="118" t="s">
        <v>921</v>
      </c>
      <c r="C537" s="285">
        <v>60121008</v>
      </c>
      <c r="D537" s="118" t="s">
        <v>382</v>
      </c>
      <c r="E537" s="88"/>
      <c r="F537" s="88"/>
      <c r="G537" s="88"/>
      <c r="H537" s="88"/>
      <c r="I537" s="89">
        <f aca="true" t="shared" si="17" ref="I537:I600">E537+F537+G537+H537</f>
        <v>0</v>
      </c>
      <c r="J537" s="90">
        <v>7906</v>
      </c>
      <c r="K537" s="91">
        <f t="shared" si="16"/>
        <v>0</v>
      </c>
      <c r="L537" s="92"/>
      <c r="M537" s="93"/>
      <c r="N537" s="93"/>
      <c r="R537" s="35"/>
    </row>
    <row r="538" spans="1:18" s="34" customFormat="1" ht="40.5" customHeight="1">
      <c r="A538" s="324"/>
      <c r="B538" s="118" t="s">
        <v>1259</v>
      </c>
      <c r="C538" s="285"/>
      <c r="D538" s="269" t="s">
        <v>867</v>
      </c>
      <c r="E538" s="105">
        <v>750</v>
      </c>
      <c r="F538" s="105">
        <v>750</v>
      </c>
      <c r="G538" s="105">
        <v>750</v>
      </c>
      <c r="H538" s="105">
        <v>750</v>
      </c>
      <c r="I538" s="89">
        <f t="shared" si="17"/>
        <v>3000</v>
      </c>
      <c r="J538" s="267">
        <v>8</v>
      </c>
      <c r="K538" s="91">
        <f t="shared" si="16"/>
        <v>24000</v>
      </c>
      <c r="L538" s="331"/>
      <c r="M538" s="325"/>
      <c r="N538" s="324"/>
      <c r="R538" s="35"/>
    </row>
    <row r="539" spans="1:18" s="34" customFormat="1" ht="40.5" customHeight="1">
      <c r="A539" s="33"/>
      <c r="B539" s="118" t="s">
        <v>1276</v>
      </c>
      <c r="C539" s="285">
        <v>60121008</v>
      </c>
      <c r="D539" s="269" t="s">
        <v>867</v>
      </c>
      <c r="E539" s="88">
        <v>1</v>
      </c>
      <c r="F539" s="88"/>
      <c r="G539" s="88"/>
      <c r="H539" s="88"/>
      <c r="I539" s="89">
        <f t="shared" si="17"/>
        <v>1</v>
      </c>
      <c r="J539" s="90">
        <v>15000</v>
      </c>
      <c r="K539" s="91">
        <f t="shared" si="16"/>
        <v>15000</v>
      </c>
      <c r="L539" s="92"/>
      <c r="M539" s="93"/>
      <c r="N539" s="93"/>
      <c r="R539" s="35"/>
    </row>
    <row r="540" spans="1:18" s="34" customFormat="1" ht="40.5" customHeight="1">
      <c r="A540" s="33"/>
      <c r="B540" s="118" t="s">
        <v>1278</v>
      </c>
      <c r="C540" s="285"/>
      <c r="D540" s="118" t="s">
        <v>867</v>
      </c>
      <c r="E540" s="105">
        <v>1</v>
      </c>
      <c r="F540" s="105"/>
      <c r="G540" s="105"/>
      <c r="H540" s="105"/>
      <c r="I540" s="89">
        <f t="shared" si="17"/>
        <v>1</v>
      </c>
      <c r="J540" s="267">
        <v>15000</v>
      </c>
      <c r="K540" s="91">
        <f t="shared" si="16"/>
        <v>15000</v>
      </c>
      <c r="L540" s="112"/>
      <c r="M540" s="229"/>
      <c r="N540" s="27"/>
      <c r="R540" s="35"/>
    </row>
    <row r="541" spans="1:18" s="34" customFormat="1" ht="40.5" customHeight="1">
      <c r="A541" s="33"/>
      <c r="B541" s="118" t="s">
        <v>932</v>
      </c>
      <c r="C541" s="285"/>
      <c r="D541" s="118" t="s">
        <v>867</v>
      </c>
      <c r="E541" s="88"/>
      <c r="F541" s="88"/>
      <c r="G541" s="88"/>
      <c r="H541" s="88"/>
      <c r="I541" s="89">
        <f t="shared" si="17"/>
        <v>0</v>
      </c>
      <c r="J541" s="90"/>
      <c r="K541" s="91">
        <f t="shared" si="16"/>
        <v>0</v>
      </c>
      <c r="L541" s="92"/>
      <c r="M541" s="93"/>
      <c r="N541" s="93"/>
      <c r="R541" s="35"/>
    </row>
    <row r="542" spans="1:18" s="34" customFormat="1" ht="40.5" customHeight="1">
      <c r="A542" s="33"/>
      <c r="B542" s="118" t="s">
        <v>933</v>
      </c>
      <c r="C542" s="285"/>
      <c r="D542" s="118" t="s">
        <v>867</v>
      </c>
      <c r="E542" s="88"/>
      <c r="F542" s="88"/>
      <c r="G542" s="88"/>
      <c r="H542" s="88"/>
      <c r="I542" s="89">
        <f t="shared" si="17"/>
        <v>0</v>
      </c>
      <c r="J542" s="90"/>
      <c r="K542" s="91">
        <f t="shared" si="16"/>
        <v>0</v>
      </c>
      <c r="L542" s="92"/>
      <c r="M542" s="93"/>
      <c r="N542" s="93"/>
      <c r="R542" s="35"/>
    </row>
    <row r="543" spans="1:18" s="34" customFormat="1" ht="57" customHeight="1">
      <c r="A543" s="33"/>
      <c r="B543" s="118" t="s">
        <v>934</v>
      </c>
      <c r="C543" s="285"/>
      <c r="D543" s="118" t="s">
        <v>867</v>
      </c>
      <c r="E543" s="88"/>
      <c r="F543" s="88"/>
      <c r="G543" s="88"/>
      <c r="H543" s="88"/>
      <c r="I543" s="89">
        <f t="shared" si="17"/>
        <v>0</v>
      </c>
      <c r="J543" s="90"/>
      <c r="K543" s="91">
        <f t="shared" si="16"/>
        <v>0</v>
      </c>
      <c r="L543" s="92"/>
      <c r="M543" s="93"/>
      <c r="N543" s="93"/>
      <c r="R543" s="35"/>
    </row>
    <row r="544" spans="1:18" s="50" customFormat="1" ht="40.5" customHeight="1">
      <c r="A544" s="33"/>
      <c r="B544" s="118" t="s">
        <v>935</v>
      </c>
      <c r="C544" s="285"/>
      <c r="D544" s="118" t="s">
        <v>867</v>
      </c>
      <c r="E544" s="88"/>
      <c r="F544" s="88"/>
      <c r="G544" s="88"/>
      <c r="H544" s="88"/>
      <c r="I544" s="89">
        <f t="shared" si="17"/>
        <v>0</v>
      </c>
      <c r="J544" s="90"/>
      <c r="K544" s="91">
        <f t="shared" si="16"/>
        <v>0</v>
      </c>
      <c r="L544" s="92"/>
      <c r="M544" s="93"/>
      <c r="N544" s="93"/>
      <c r="R544" s="51"/>
    </row>
    <row r="545" spans="1:20" s="257" customFormat="1" ht="40.5" customHeight="1">
      <c r="A545" s="247"/>
      <c r="B545" s="341" t="s">
        <v>1226</v>
      </c>
      <c r="C545" s="285"/>
      <c r="D545" s="118" t="s">
        <v>864</v>
      </c>
      <c r="E545" s="105">
        <v>1</v>
      </c>
      <c r="F545" s="181"/>
      <c r="G545" s="181"/>
      <c r="H545" s="181"/>
      <c r="I545" s="89"/>
      <c r="J545" s="267"/>
      <c r="K545" s="91">
        <f t="shared" si="16"/>
        <v>0</v>
      </c>
      <c r="L545" s="112"/>
      <c r="M545" s="280"/>
      <c r="N545" s="247"/>
      <c r="Q545" s="50"/>
      <c r="R545" s="258"/>
      <c r="S545" s="50"/>
      <c r="T545" s="50"/>
    </row>
    <row r="546" spans="1:18" s="50" customFormat="1" ht="40.5" customHeight="1">
      <c r="A546" s="52"/>
      <c r="B546" s="118" t="s">
        <v>938</v>
      </c>
      <c r="C546" s="285"/>
      <c r="D546" s="118" t="s">
        <v>867</v>
      </c>
      <c r="E546" s="88"/>
      <c r="F546" s="88"/>
      <c r="G546" s="88"/>
      <c r="H546" s="88"/>
      <c r="I546" s="89">
        <f t="shared" si="17"/>
        <v>0</v>
      </c>
      <c r="J546" s="90"/>
      <c r="K546" s="91">
        <f t="shared" si="16"/>
        <v>0</v>
      </c>
      <c r="L546" s="92"/>
      <c r="M546" s="93"/>
      <c r="N546" s="93"/>
      <c r="R546" s="51"/>
    </row>
    <row r="547" spans="1:18" s="34" customFormat="1" ht="40.5" customHeight="1">
      <c r="A547" s="33"/>
      <c r="B547" s="118" t="s">
        <v>1277</v>
      </c>
      <c r="C547" s="285"/>
      <c r="D547" s="118" t="s">
        <v>382</v>
      </c>
      <c r="E547" s="181"/>
      <c r="F547" s="181"/>
      <c r="G547" s="181"/>
      <c r="H547" s="105">
        <v>1</v>
      </c>
      <c r="I547" s="89">
        <f t="shared" si="17"/>
        <v>1</v>
      </c>
      <c r="J547" s="267">
        <v>5000</v>
      </c>
      <c r="K547" s="91">
        <f t="shared" si="16"/>
        <v>5000</v>
      </c>
      <c r="L547" s="112"/>
      <c r="M547" s="219"/>
      <c r="N547" s="33"/>
      <c r="R547" s="35"/>
    </row>
    <row r="548" spans="1:18" s="34" customFormat="1" ht="40.5" customHeight="1">
      <c r="A548" s="52"/>
      <c r="B548" s="118" t="s">
        <v>939</v>
      </c>
      <c r="C548" s="285"/>
      <c r="D548" s="118"/>
      <c r="E548" s="88"/>
      <c r="F548" s="88"/>
      <c r="G548" s="88"/>
      <c r="H548" s="88"/>
      <c r="I548" s="89">
        <f t="shared" si="17"/>
        <v>0</v>
      </c>
      <c r="J548" s="90"/>
      <c r="K548" s="91">
        <f t="shared" si="16"/>
        <v>0</v>
      </c>
      <c r="L548" s="92"/>
      <c r="M548" s="93"/>
      <c r="N548" s="93"/>
      <c r="R548" s="35"/>
    </row>
    <row r="549" spans="1:18" s="34" customFormat="1" ht="49.5" customHeight="1">
      <c r="A549" s="33"/>
      <c r="B549" s="118" t="s">
        <v>1079</v>
      </c>
      <c r="C549" s="285"/>
      <c r="D549" s="118" t="s">
        <v>883</v>
      </c>
      <c r="E549" s="88"/>
      <c r="F549" s="88">
        <v>120</v>
      </c>
      <c r="G549" s="88"/>
      <c r="H549" s="88"/>
      <c r="I549" s="89">
        <f t="shared" si="17"/>
        <v>120</v>
      </c>
      <c r="J549" s="90">
        <v>35</v>
      </c>
      <c r="K549" s="91">
        <f t="shared" si="16"/>
        <v>4200</v>
      </c>
      <c r="L549" s="92"/>
      <c r="M549" s="93"/>
      <c r="N549" s="93"/>
      <c r="R549" s="35"/>
    </row>
    <row r="550" spans="1:18" s="34" customFormat="1" ht="30.75" customHeight="1">
      <c r="A550" s="33"/>
      <c r="B550" s="196" t="s">
        <v>780</v>
      </c>
      <c r="C550" s="357"/>
      <c r="D550" s="196" t="s">
        <v>502</v>
      </c>
      <c r="E550" s="198">
        <v>2</v>
      </c>
      <c r="F550" s="198"/>
      <c r="G550" s="198"/>
      <c r="H550" s="198"/>
      <c r="I550" s="199">
        <f t="shared" si="17"/>
        <v>2</v>
      </c>
      <c r="J550" s="200">
        <v>22125</v>
      </c>
      <c r="K550" s="201">
        <f t="shared" si="16"/>
        <v>44250</v>
      </c>
      <c r="L550" s="202"/>
      <c r="M550" s="203"/>
      <c r="N550" s="203"/>
      <c r="R550" s="35"/>
    </row>
    <row r="551" spans="1:18" s="34" customFormat="1" ht="45.75" customHeight="1">
      <c r="A551" s="33"/>
      <c r="B551" s="196" t="s">
        <v>1265</v>
      </c>
      <c r="C551" s="357"/>
      <c r="D551" s="196" t="s">
        <v>1293</v>
      </c>
      <c r="E551" s="237">
        <v>250</v>
      </c>
      <c r="F551" s="237"/>
      <c r="G551" s="237"/>
      <c r="H551" s="237"/>
      <c r="I551" s="199">
        <f t="shared" si="17"/>
        <v>250</v>
      </c>
      <c r="J551" s="222">
        <v>48</v>
      </c>
      <c r="K551" s="201">
        <f t="shared" si="16"/>
        <v>12000</v>
      </c>
      <c r="L551" s="219"/>
      <c r="M551" s="219"/>
      <c r="N551" s="33"/>
      <c r="R551" s="35"/>
    </row>
    <row r="552" spans="1:20" s="257" customFormat="1" ht="45.75" customHeight="1">
      <c r="A552" s="247"/>
      <c r="B552" s="118" t="s">
        <v>1542</v>
      </c>
      <c r="C552" s="285"/>
      <c r="D552" s="118" t="s">
        <v>867</v>
      </c>
      <c r="E552" s="105"/>
      <c r="F552" s="105"/>
      <c r="G552" s="105"/>
      <c r="H552" s="105"/>
      <c r="I552" s="89">
        <f t="shared" si="17"/>
        <v>0</v>
      </c>
      <c r="J552" s="268"/>
      <c r="K552" s="91">
        <f t="shared" si="16"/>
        <v>0</v>
      </c>
      <c r="L552" s="112"/>
      <c r="M552" s="280"/>
      <c r="N552" s="247"/>
      <c r="Q552" s="34"/>
      <c r="R552" s="258"/>
      <c r="S552" s="34"/>
      <c r="T552" s="34"/>
    </row>
    <row r="553" spans="1:20" s="257" customFormat="1" ht="45.75" customHeight="1">
      <c r="A553" s="247"/>
      <c r="B553" s="125" t="s">
        <v>1543</v>
      </c>
      <c r="C553" s="285">
        <v>55121727</v>
      </c>
      <c r="D553" s="118" t="s">
        <v>867</v>
      </c>
      <c r="E553" s="105"/>
      <c r="F553" s="105"/>
      <c r="G553" s="105"/>
      <c r="H553" s="105"/>
      <c r="I553" s="89">
        <f t="shared" si="17"/>
        <v>0</v>
      </c>
      <c r="J553" s="268"/>
      <c r="K553" s="91">
        <f t="shared" si="16"/>
        <v>0</v>
      </c>
      <c r="L553" s="112"/>
      <c r="M553" s="280"/>
      <c r="N553" s="247"/>
      <c r="Q553" s="34"/>
      <c r="R553" s="258"/>
      <c r="S553" s="34"/>
      <c r="T553" s="34"/>
    </row>
    <row r="554" spans="1:18" s="257" customFormat="1" ht="47.25" customHeight="1">
      <c r="A554" s="247"/>
      <c r="B554" s="259" t="s">
        <v>1050</v>
      </c>
      <c r="C554" s="415">
        <v>14111503</v>
      </c>
      <c r="D554" s="259" t="s">
        <v>1051</v>
      </c>
      <c r="E554" s="250"/>
      <c r="F554" s="250"/>
      <c r="G554" s="250"/>
      <c r="H554" s="250"/>
      <c r="I554" s="416">
        <f t="shared" si="17"/>
        <v>0</v>
      </c>
      <c r="J554" s="260">
        <v>100</v>
      </c>
      <c r="K554" s="253">
        <f t="shared" si="16"/>
        <v>0</v>
      </c>
      <c r="L554" s="254"/>
      <c r="M554" s="255"/>
      <c r="N554" s="255"/>
      <c r="R554" s="258"/>
    </row>
    <row r="555" spans="1:21" s="34" customFormat="1" ht="47.25" customHeight="1">
      <c r="A555" s="33"/>
      <c r="B555" s="118" t="s">
        <v>1149</v>
      </c>
      <c r="C555" s="285">
        <v>60121148</v>
      </c>
      <c r="D555" s="118" t="s">
        <v>908</v>
      </c>
      <c r="E555" s="88">
        <v>25</v>
      </c>
      <c r="F555" s="88"/>
      <c r="G555" s="88"/>
      <c r="H555" s="88"/>
      <c r="I555" s="89">
        <f t="shared" si="17"/>
        <v>25</v>
      </c>
      <c r="J555" s="90">
        <v>78</v>
      </c>
      <c r="K555" s="91">
        <f t="shared" si="16"/>
        <v>1950</v>
      </c>
      <c r="L555" s="92"/>
      <c r="M555" s="93"/>
      <c r="N555" s="93"/>
      <c r="R555" s="35"/>
      <c r="U555" s="36"/>
    </row>
    <row r="556" spans="1:18" s="29" customFormat="1" ht="56.25" customHeight="1">
      <c r="A556" s="7"/>
      <c r="B556" s="125" t="s">
        <v>1044</v>
      </c>
      <c r="C556" s="285">
        <v>60121909</v>
      </c>
      <c r="D556" s="125"/>
      <c r="E556" s="88">
        <v>2</v>
      </c>
      <c r="F556" s="88"/>
      <c r="G556" s="88"/>
      <c r="H556" s="88"/>
      <c r="I556" s="89">
        <f t="shared" si="17"/>
        <v>2</v>
      </c>
      <c r="J556" s="96">
        <v>500</v>
      </c>
      <c r="K556" s="91">
        <f t="shared" si="16"/>
        <v>1000</v>
      </c>
      <c r="L556" s="92"/>
      <c r="M556" s="93"/>
      <c r="N556" s="93"/>
      <c r="R556" s="30"/>
    </row>
    <row r="557" spans="1:18" s="150" customFormat="1" ht="42" customHeight="1">
      <c r="A557" s="64"/>
      <c r="B557" s="118" t="s">
        <v>794</v>
      </c>
      <c r="C557" s="285">
        <v>60121518</v>
      </c>
      <c r="D557" s="118" t="s">
        <v>382</v>
      </c>
      <c r="E557" s="88"/>
      <c r="F557" s="88"/>
      <c r="G557" s="88"/>
      <c r="H557" s="88"/>
      <c r="I557" s="89">
        <f t="shared" si="17"/>
        <v>0</v>
      </c>
      <c r="J557" s="90">
        <v>500.67</v>
      </c>
      <c r="K557" s="91">
        <f t="shared" si="16"/>
        <v>0</v>
      </c>
      <c r="L557" s="92"/>
      <c r="M557" s="93"/>
      <c r="N557" s="93"/>
      <c r="R557" s="151"/>
    </row>
    <row r="558" spans="1:18" s="34" customFormat="1" ht="39.75" customHeight="1">
      <c r="A558" s="33"/>
      <c r="B558" s="118" t="s">
        <v>798</v>
      </c>
      <c r="C558" s="285">
        <v>14111519</v>
      </c>
      <c r="D558" s="118" t="s">
        <v>799</v>
      </c>
      <c r="E558" s="88">
        <v>1</v>
      </c>
      <c r="F558" s="88"/>
      <c r="G558" s="88">
        <v>1</v>
      </c>
      <c r="H558" s="88"/>
      <c r="I558" s="89">
        <f t="shared" si="17"/>
        <v>2</v>
      </c>
      <c r="J558" s="90">
        <v>16242.7</v>
      </c>
      <c r="K558" s="91">
        <f t="shared" si="16"/>
        <v>32485.4</v>
      </c>
      <c r="L558" s="92"/>
      <c r="M558" s="93"/>
      <c r="N558" s="93"/>
      <c r="R558" s="35"/>
    </row>
    <row r="559" spans="1:18" s="29" customFormat="1" ht="43.5" customHeight="1">
      <c r="A559" s="28"/>
      <c r="B559" s="118" t="s">
        <v>795</v>
      </c>
      <c r="C559" s="285">
        <v>60124403</v>
      </c>
      <c r="D559" s="118" t="s">
        <v>489</v>
      </c>
      <c r="E559" s="88">
        <v>3</v>
      </c>
      <c r="F559" s="88"/>
      <c r="G559" s="88">
        <v>3</v>
      </c>
      <c r="H559" s="88"/>
      <c r="I559" s="89">
        <f t="shared" si="17"/>
        <v>6</v>
      </c>
      <c r="J559" s="90">
        <v>1298</v>
      </c>
      <c r="K559" s="91">
        <f t="shared" si="16"/>
        <v>7788</v>
      </c>
      <c r="L559" s="92"/>
      <c r="M559" s="93"/>
      <c r="N559" s="93"/>
      <c r="R559" s="30"/>
    </row>
    <row r="560" spans="1:18" s="34" customFormat="1" ht="28.5" customHeight="1">
      <c r="A560" s="33"/>
      <c r="B560" s="118" t="s">
        <v>796</v>
      </c>
      <c r="C560" s="285">
        <v>60123601</v>
      </c>
      <c r="D560" s="118" t="s">
        <v>381</v>
      </c>
      <c r="E560" s="88">
        <v>2</v>
      </c>
      <c r="F560" s="88"/>
      <c r="G560" s="88"/>
      <c r="H560" s="88"/>
      <c r="I560" s="89">
        <f t="shared" si="17"/>
        <v>2</v>
      </c>
      <c r="J560" s="90">
        <v>2462.07</v>
      </c>
      <c r="K560" s="91">
        <f t="shared" si="16"/>
        <v>4924.14</v>
      </c>
      <c r="L560" s="92"/>
      <c r="M560" s="93"/>
      <c r="N560" s="93"/>
      <c r="R560" s="35"/>
    </row>
    <row r="561" spans="1:18" s="34" customFormat="1" ht="28.5" customHeight="1">
      <c r="A561" s="33"/>
      <c r="B561" s="118" t="s">
        <v>797</v>
      </c>
      <c r="C561" s="285">
        <v>60123601</v>
      </c>
      <c r="D561" s="118" t="s">
        <v>381</v>
      </c>
      <c r="E561" s="88">
        <v>3</v>
      </c>
      <c r="F561" s="88"/>
      <c r="G561" s="88">
        <v>3</v>
      </c>
      <c r="H561" s="88"/>
      <c r="I561" s="89">
        <f t="shared" si="17"/>
        <v>6</v>
      </c>
      <c r="J561" s="90">
        <v>598.48</v>
      </c>
      <c r="K561" s="91">
        <f t="shared" si="16"/>
        <v>3590.88</v>
      </c>
      <c r="L561" s="92"/>
      <c r="M561" s="93"/>
      <c r="N561" s="93"/>
      <c r="R561" s="35"/>
    </row>
    <row r="562" spans="1:18" s="257" customFormat="1" ht="28.5" customHeight="1">
      <c r="A562" s="247"/>
      <c r="B562" s="118" t="s">
        <v>894</v>
      </c>
      <c r="C562" s="285">
        <v>45101808</v>
      </c>
      <c r="D562" s="118" t="s">
        <v>867</v>
      </c>
      <c r="E562" s="88"/>
      <c r="F562" s="88"/>
      <c r="G562" s="88"/>
      <c r="H562" s="88"/>
      <c r="I562" s="89">
        <f t="shared" si="17"/>
        <v>0</v>
      </c>
      <c r="J562" s="90">
        <v>680000</v>
      </c>
      <c r="K562" s="91">
        <f t="shared" si="16"/>
        <v>0</v>
      </c>
      <c r="L562" s="92"/>
      <c r="M562" s="255"/>
      <c r="N562" s="255"/>
      <c r="R562" s="258"/>
    </row>
    <row r="563" spans="1:18" s="150" customFormat="1" ht="28.5" customHeight="1">
      <c r="A563" s="64"/>
      <c r="B563" s="118" t="s">
        <v>895</v>
      </c>
      <c r="C563" s="285">
        <v>60104906</v>
      </c>
      <c r="D563" s="118" t="s">
        <v>845</v>
      </c>
      <c r="E563" s="88">
        <v>1</v>
      </c>
      <c r="F563" s="88"/>
      <c r="G563" s="88"/>
      <c r="H563" s="88"/>
      <c r="I563" s="89">
        <f t="shared" si="17"/>
        <v>1</v>
      </c>
      <c r="J563" s="90">
        <v>560000</v>
      </c>
      <c r="K563" s="91">
        <f t="shared" si="16"/>
        <v>560000</v>
      </c>
      <c r="L563" s="92"/>
      <c r="M563" s="93"/>
      <c r="N563" s="93"/>
      <c r="R563" s="151"/>
    </row>
    <row r="564" spans="1:18" s="34" customFormat="1" ht="27.75" customHeight="1">
      <c r="A564" s="33"/>
      <c r="B564" s="118" t="s">
        <v>882</v>
      </c>
      <c r="C564" s="285">
        <v>14111506</v>
      </c>
      <c r="D564" s="118" t="s">
        <v>502</v>
      </c>
      <c r="E564" s="88">
        <v>15</v>
      </c>
      <c r="F564" s="88"/>
      <c r="G564" s="88"/>
      <c r="H564" s="88"/>
      <c r="I564" s="89">
        <f t="shared" si="17"/>
        <v>15</v>
      </c>
      <c r="J564" s="90">
        <v>1752.3</v>
      </c>
      <c r="K564" s="91">
        <f t="shared" si="16"/>
        <v>26284.5</v>
      </c>
      <c r="L564" s="92"/>
      <c r="M564" s="93"/>
      <c r="N564" s="93"/>
      <c r="R564" s="35"/>
    </row>
    <row r="565" spans="1:18" s="150" customFormat="1" ht="27.75" customHeight="1">
      <c r="A565" s="64"/>
      <c r="B565" s="118" t="s">
        <v>792</v>
      </c>
      <c r="C565" s="285">
        <v>45141501</v>
      </c>
      <c r="D565" s="118" t="s">
        <v>793</v>
      </c>
      <c r="E565" s="88">
        <v>2</v>
      </c>
      <c r="F565" s="88"/>
      <c r="G565" s="88"/>
      <c r="H565" s="88"/>
      <c r="I565" s="89">
        <f t="shared" si="17"/>
        <v>2</v>
      </c>
      <c r="J565" s="90">
        <v>950</v>
      </c>
      <c r="K565" s="91">
        <f t="shared" si="16"/>
        <v>1900</v>
      </c>
      <c r="L565" s="92"/>
      <c r="M565" s="93"/>
      <c r="N565" s="93"/>
      <c r="R565" s="151"/>
    </row>
    <row r="566" spans="1:18" s="29" customFormat="1" ht="30" customHeight="1">
      <c r="A566" s="31"/>
      <c r="B566" s="118" t="s">
        <v>897</v>
      </c>
      <c r="C566" s="285"/>
      <c r="D566" s="118" t="s">
        <v>493</v>
      </c>
      <c r="E566" s="88"/>
      <c r="F566" s="88"/>
      <c r="G566" s="88"/>
      <c r="H566" s="88"/>
      <c r="I566" s="89">
        <f t="shared" si="17"/>
        <v>0</v>
      </c>
      <c r="J566" s="90">
        <v>605</v>
      </c>
      <c r="K566" s="91">
        <f t="shared" si="16"/>
        <v>0</v>
      </c>
      <c r="L566" s="98"/>
      <c r="M566" s="93"/>
      <c r="N566" s="93"/>
      <c r="R566" s="30"/>
    </row>
    <row r="567" spans="1:18" s="65" customFormat="1" ht="30" customHeight="1">
      <c r="A567" s="59"/>
      <c r="B567" s="118" t="s">
        <v>1052</v>
      </c>
      <c r="C567" s="285"/>
      <c r="D567" s="118" t="s">
        <v>493</v>
      </c>
      <c r="E567" s="88"/>
      <c r="F567" s="88"/>
      <c r="G567" s="88"/>
      <c r="H567" s="88"/>
      <c r="I567" s="89">
        <f t="shared" si="17"/>
        <v>0</v>
      </c>
      <c r="J567" s="90">
        <v>599</v>
      </c>
      <c r="K567" s="91">
        <f t="shared" si="16"/>
        <v>0</v>
      </c>
      <c r="L567" s="92"/>
      <c r="M567" s="93"/>
      <c r="N567" s="93"/>
      <c r="R567" s="66"/>
    </row>
    <row r="568" spans="1:18" s="29" customFormat="1" ht="33.75" customHeight="1">
      <c r="A568" s="7"/>
      <c r="B568" s="118" t="s">
        <v>1053</v>
      </c>
      <c r="C568" s="285"/>
      <c r="D568" s="118" t="s">
        <v>382</v>
      </c>
      <c r="E568" s="88"/>
      <c r="F568" s="88"/>
      <c r="G568" s="88"/>
      <c r="H568" s="88"/>
      <c r="I568" s="89">
        <f t="shared" si="17"/>
        <v>0</v>
      </c>
      <c r="J568" s="90">
        <v>600</v>
      </c>
      <c r="K568" s="91">
        <f t="shared" si="16"/>
        <v>0</v>
      </c>
      <c r="L568" s="92"/>
      <c r="M568" s="93"/>
      <c r="N568" s="93"/>
      <c r="R568" s="30"/>
    </row>
    <row r="569" spans="1:18" s="29" customFormat="1" ht="33.75" customHeight="1">
      <c r="A569" s="28"/>
      <c r="B569" s="118" t="s">
        <v>777</v>
      </c>
      <c r="C569" s="285">
        <v>60121709</v>
      </c>
      <c r="D569" s="118" t="s">
        <v>493</v>
      </c>
      <c r="E569" s="88"/>
      <c r="F569" s="88"/>
      <c r="G569" s="88"/>
      <c r="H569" s="88"/>
      <c r="I569" s="89">
        <f t="shared" si="17"/>
        <v>0</v>
      </c>
      <c r="J569" s="90">
        <v>3800</v>
      </c>
      <c r="K569" s="91">
        <f t="shared" si="16"/>
        <v>0</v>
      </c>
      <c r="L569" s="92"/>
      <c r="M569" s="93"/>
      <c r="N569" s="93"/>
      <c r="R569" s="30"/>
    </row>
    <row r="570" spans="1:18" s="29" customFormat="1" ht="33.75" customHeight="1">
      <c r="A570" s="28"/>
      <c r="B570" s="118" t="s">
        <v>1216</v>
      </c>
      <c r="C570" s="285">
        <v>46181804</v>
      </c>
      <c r="D570" s="118" t="s">
        <v>867</v>
      </c>
      <c r="E570" s="105">
        <v>2</v>
      </c>
      <c r="F570" s="105">
        <v>2</v>
      </c>
      <c r="G570" s="105">
        <v>1</v>
      </c>
      <c r="H570" s="105"/>
      <c r="I570" s="89">
        <f t="shared" si="17"/>
        <v>5</v>
      </c>
      <c r="J570" s="267">
        <v>350</v>
      </c>
      <c r="K570" s="91">
        <f t="shared" si="16"/>
        <v>1750</v>
      </c>
      <c r="L570" s="112"/>
      <c r="M570" s="229"/>
      <c r="N570" s="27"/>
      <c r="R570" s="30"/>
    </row>
    <row r="571" spans="1:18" s="29" customFormat="1" ht="31.5" customHeight="1">
      <c r="A571" s="28"/>
      <c r="B571" s="118" t="s">
        <v>896</v>
      </c>
      <c r="C571" s="285">
        <v>27112819</v>
      </c>
      <c r="D571" s="118" t="s">
        <v>493</v>
      </c>
      <c r="E571" s="88">
        <v>1</v>
      </c>
      <c r="F571" s="88"/>
      <c r="G571" s="88"/>
      <c r="H571" s="88"/>
      <c r="I571" s="89">
        <f t="shared" si="17"/>
        <v>1</v>
      </c>
      <c r="J571" s="90">
        <v>2320</v>
      </c>
      <c r="K571" s="91">
        <f t="shared" si="16"/>
        <v>2320</v>
      </c>
      <c r="L571" s="92"/>
      <c r="M571" s="93"/>
      <c r="N571" s="93"/>
      <c r="R571" s="30"/>
    </row>
    <row r="572" spans="1:18" s="29" customFormat="1" ht="37.5" customHeight="1">
      <c r="A572" s="28"/>
      <c r="B572" s="118" t="s">
        <v>778</v>
      </c>
      <c r="C572" s="285">
        <v>45141501</v>
      </c>
      <c r="D572" s="118" t="s">
        <v>610</v>
      </c>
      <c r="E572" s="88">
        <v>2</v>
      </c>
      <c r="F572" s="88">
        <v>2</v>
      </c>
      <c r="G572" s="88">
        <v>2</v>
      </c>
      <c r="H572" s="88">
        <v>2</v>
      </c>
      <c r="I572" s="89">
        <f t="shared" si="17"/>
        <v>8</v>
      </c>
      <c r="J572" s="90">
        <v>2832</v>
      </c>
      <c r="K572" s="91">
        <f t="shared" si="16"/>
        <v>22656</v>
      </c>
      <c r="L572" s="92"/>
      <c r="M572" s="93"/>
      <c r="N572" s="93"/>
      <c r="R572" s="30"/>
    </row>
    <row r="573" spans="1:18" s="29" customFormat="1" ht="48" customHeight="1">
      <c r="A573" s="28"/>
      <c r="B573" s="118" t="s">
        <v>779</v>
      </c>
      <c r="C573" s="285"/>
      <c r="D573" s="118" t="s">
        <v>502</v>
      </c>
      <c r="E573" s="88"/>
      <c r="F573" s="88"/>
      <c r="G573" s="88"/>
      <c r="H573" s="88"/>
      <c r="I573" s="89">
        <f t="shared" si="17"/>
        <v>0</v>
      </c>
      <c r="J573" s="90"/>
      <c r="K573" s="91">
        <f t="shared" si="16"/>
        <v>0</v>
      </c>
      <c r="L573" s="92"/>
      <c r="M573" s="93"/>
      <c r="N573" s="93"/>
      <c r="R573" s="30"/>
    </row>
    <row r="574" spans="1:18" s="29" customFormat="1" ht="41.25" customHeight="1">
      <c r="A574" s="28"/>
      <c r="B574" s="118" t="s">
        <v>802</v>
      </c>
      <c r="C574" s="285">
        <v>14122102</v>
      </c>
      <c r="D574" s="118" t="s">
        <v>502</v>
      </c>
      <c r="E574" s="88">
        <v>6</v>
      </c>
      <c r="F574" s="88">
        <v>2</v>
      </c>
      <c r="G574" s="88">
        <v>4</v>
      </c>
      <c r="H574" s="88">
        <v>2</v>
      </c>
      <c r="I574" s="89">
        <f t="shared" si="17"/>
        <v>14</v>
      </c>
      <c r="J574" s="90">
        <v>5263</v>
      </c>
      <c r="K574" s="91">
        <f t="shared" si="16"/>
        <v>73682</v>
      </c>
      <c r="L574" s="92"/>
      <c r="M574" s="93"/>
      <c r="N574" s="93"/>
      <c r="R574" s="30"/>
    </row>
    <row r="575" spans="1:18" s="34" customFormat="1" ht="51.75" customHeight="1">
      <c r="A575" s="33"/>
      <c r="B575" s="118" t="s">
        <v>804</v>
      </c>
      <c r="C575" s="285"/>
      <c r="D575" s="118" t="s">
        <v>502</v>
      </c>
      <c r="E575" s="88"/>
      <c r="F575" s="88"/>
      <c r="G575" s="88"/>
      <c r="H575" s="88"/>
      <c r="I575" s="89">
        <f t="shared" si="17"/>
        <v>0</v>
      </c>
      <c r="J575" s="90">
        <v>3773</v>
      </c>
      <c r="K575" s="91">
        <f t="shared" si="16"/>
        <v>0</v>
      </c>
      <c r="L575" s="92"/>
      <c r="M575" s="93"/>
      <c r="N575" s="93"/>
      <c r="R575" s="35"/>
    </row>
    <row r="576" spans="1:18" s="29" customFormat="1" ht="33" customHeight="1">
      <c r="A576" s="28"/>
      <c r="B576" s="118" t="s">
        <v>803</v>
      </c>
      <c r="C576" s="285">
        <v>14122102</v>
      </c>
      <c r="D576" s="118" t="s">
        <v>502</v>
      </c>
      <c r="E576" s="88">
        <v>4</v>
      </c>
      <c r="F576" s="88">
        <v>4</v>
      </c>
      <c r="G576" s="88">
        <v>4</v>
      </c>
      <c r="H576" s="88">
        <v>4</v>
      </c>
      <c r="I576" s="89">
        <f t="shared" si="17"/>
        <v>16</v>
      </c>
      <c r="J576" s="90">
        <v>5500</v>
      </c>
      <c r="K576" s="91">
        <f t="shared" si="16"/>
        <v>88000</v>
      </c>
      <c r="L576" s="92"/>
      <c r="M576" s="93"/>
      <c r="N576" s="93"/>
      <c r="R576" s="30"/>
    </row>
    <row r="577" spans="1:18" s="29" customFormat="1" ht="58.5" customHeight="1">
      <c r="A577" s="28"/>
      <c r="B577" s="118" t="s">
        <v>846</v>
      </c>
      <c r="C577" s="285">
        <v>14121804</v>
      </c>
      <c r="D577" s="118" t="s">
        <v>502</v>
      </c>
      <c r="E577" s="88">
        <v>2</v>
      </c>
      <c r="F577" s="88"/>
      <c r="G577" s="88">
        <v>2</v>
      </c>
      <c r="H577" s="88"/>
      <c r="I577" s="89">
        <f t="shared" si="17"/>
        <v>4</v>
      </c>
      <c r="J577" s="90">
        <v>6996</v>
      </c>
      <c r="K577" s="91">
        <f t="shared" si="16"/>
        <v>27984</v>
      </c>
      <c r="L577" s="92"/>
      <c r="M577" s="93"/>
      <c r="N577" s="93"/>
      <c r="R577" s="30"/>
    </row>
    <row r="578" spans="1:18" s="34" customFormat="1" ht="57" customHeight="1">
      <c r="A578" s="33"/>
      <c r="B578" s="118" t="s">
        <v>1148</v>
      </c>
      <c r="C578" s="285">
        <v>14111527</v>
      </c>
      <c r="D578" s="118" t="s">
        <v>502</v>
      </c>
      <c r="E578" s="88">
        <v>2</v>
      </c>
      <c r="F578" s="88"/>
      <c r="G578" s="88"/>
      <c r="H578" s="88"/>
      <c r="I578" s="89">
        <f t="shared" si="17"/>
        <v>2</v>
      </c>
      <c r="J578" s="90">
        <v>9477</v>
      </c>
      <c r="K578" s="91">
        <f t="shared" si="16"/>
        <v>18954</v>
      </c>
      <c r="L578" s="92"/>
      <c r="M578" s="93"/>
      <c r="N578" s="93"/>
      <c r="R578" s="35"/>
    </row>
    <row r="579" spans="1:18" ht="49.5" customHeight="1">
      <c r="A579" s="7"/>
      <c r="B579" s="118" t="s">
        <v>803</v>
      </c>
      <c r="C579" s="285"/>
      <c r="D579" s="118" t="s">
        <v>502</v>
      </c>
      <c r="E579" s="88"/>
      <c r="F579" s="88"/>
      <c r="G579" s="88"/>
      <c r="H579" s="88"/>
      <c r="I579" s="89">
        <f t="shared" si="17"/>
        <v>0</v>
      </c>
      <c r="J579" s="90">
        <v>5500</v>
      </c>
      <c r="K579" s="91">
        <f t="shared" si="16"/>
        <v>0</v>
      </c>
      <c r="L579" s="92"/>
      <c r="M579" s="93"/>
      <c r="N579" s="93"/>
      <c r="R579" s="5"/>
    </row>
    <row r="580" spans="1:18" ht="33" customHeight="1">
      <c r="A580" s="7"/>
      <c r="B580" s="118" t="s">
        <v>781</v>
      </c>
      <c r="C580" s="285"/>
      <c r="D580" s="118" t="s">
        <v>782</v>
      </c>
      <c r="E580" s="88"/>
      <c r="F580" s="88"/>
      <c r="G580" s="88"/>
      <c r="H580" s="88"/>
      <c r="I580" s="89">
        <f t="shared" si="17"/>
        <v>0</v>
      </c>
      <c r="J580" s="90">
        <v>1350</v>
      </c>
      <c r="K580" s="91">
        <f t="shared" si="16"/>
        <v>0</v>
      </c>
      <c r="L580" s="92"/>
      <c r="M580" s="93"/>
      <c r="N580" s="93"/>
      <c r="R580" s="5"/>
    </row>
    <row r="581" spans="1:18" ht="30" customHeight="1">
      <c r="A581" s="7"/>
      <c r="B581" s="118" t="s">
        <v>745</v>
      </c>
      <c r="C581" s="285">
        <v>12352310</v>
      </c>
      <c r="D581" s="118" t="s">
        <v>585</v>
      </c>
      <c r="E581" s="88">
        <v>1</v>
      </c>
      <c r="F581" s="88"/>
      <c r="G581" s="88">
        <v>1</v>
      </c>
      <c r="H581" s="88"/>
      <c r="I581" s="89">
        <f t="shared" si="17"/>
        <v>2</v>
      </c>
      <c r="J581" s="90">
        <v>80</v>
      </c>
      <c r="K581" s="91">
        <f t="shared" si="16"/>
        <v>160</v>
      </c>
      <c r="L581" s="92"/>
      <c r="M581" s="93"/>
      <c r="N581" s="93"/>
      <c r="R581" s="5"/>
    </row>
    <row r="582" spans="1:18" s="150" customFormat="1" ht="30.75" customHeight="1">
      <c r="A582" s="64"/>
      <c r="B582" s="118" t="s">
        <v>783</v>
      </c>
      <c r="C582" s="285">
        <v>45141501</v>
      </c>
      <c r="D582" s="118" t="s">
        <v>381</v>
      </c>
      <c r="E582" s="88">
        <v>1</v>
      </c>
      <c r="F582" s="88"/>
      <c r="G582" s="88">
        <v>1</v>
      </c>
      <c r="H582" s="88"/>
      <c r="I582" s="89">
        <f t="shared" si="17"/>
        <v>2</v>
      </c>
      <c r="J582" s="90">
        <v>1298</v>
      </c>
      <c r="K582" s="91">
        <f t="shared" si="16"/>
        <v>2596</v>
      </c>
      <c r="L582" s="92"/>
      <c r="M582" s="93"/>
      <c r="N582" s="93"/>
      <c r="R582" s="151"/>
    </row>
    <row r="583" spans="1:18" s="150" customFormat="1" ht="29.25" customHeight="1">
      <c r="A583" s="64"/>
      <c r="B583" s="118" t="s">
        <v>784</v>
      </c>
      <c r="C583" s="285">
        <v>45141501</v>
      </c>
      <c r="D583" s="118" t="s">
        <v>585</v>
      </c>
      <c r="E583" s="88">
        <v>1</v>
      </c>
      <c r="F583" s="88"/>
      <c r="G583" s="88">
        <v>1</v>
      </c>
      <c r="H583" s="88"/>
      <c r="I583" s="89">
        <f t="shared" si="17"/>
        <v>2</v>
      </c>
      <c r="J583" s="90">
        <v>1810.71</v>
      </c>
      <c r="K583" s="91">
        <f t="shared" si="16"/>
        <v>3621.42</v>
      </c>
      <c r="L583" s="92"/>
      <c r="M583" s="93"/>
      <c r="N583" s="93"/>
      <c r="R583" s="151"/>
    </row>
    <row r="584" spans="1:18" s="150" customFormat="1" ht="33" customHeight="1">
      <c r="A584" s="64"/>
      <c r="B584" s="130" t="s">
        <v>785</v>
      </c>
      <c r="C584" s="285">
        <v>12352104</v>
      </c>
      <c r="D584" s="130" t="s">
        <v>381</v>
      </c>
      <c r="E584" s="99">
        <v>2</v>
      </c>
      <c r="F584" s="99"/>
      <c r="G584" s="99">
        <v>2</v>
      </c>
      <c r="H584" s="99"/>
      <c r="I584" s="89">
        <f t="shared" si="17"/>
        <v>4</v>
      </c>
      <c r="J584" s="94">
        <v>1982.4</v>
      </c>
      <c r="K584" s="91">
        <f t="shared" si="16"/>
        <v>7929.6</v>
      </c>
      <c r="L584" s="92"/>
      <c r="M584" s="93"/>
      <c r="N584" s="93"/>
      <c r="R584" s="151"/>
    </row>
    <row r="585" spans="1:18" ht="30" customHeight="1">
      <c r="A585" s="7"/>
      <c r="B585" s="118" t="s">
        <v>786</v>
      </c>
      <c r="C585" s="285">
        <v>60121803</v>
      </c>
      <c r="D585" s="118" t="s">
        <v>787</v>
      </c>
      <c r="E585" s="88">
        <v>2</v>
      </c>
      <c r="F585" s="88">
        <v>4</v>
      </c>
      <c r="G585" s="88"/>
      <c r="H585" s="88">
        <v>2</v>
      </c>
      <c r="I585" s="89">
        <f t="shared" si="17"/>
        <v>8</v>
      </c>
      <c r="J585" s="94">
        <v>2200</v>
      </c>
      <c r="K585" s="91">
        <f t="shared" si="16"/>
        <v>17600</v>
      </c>
      <c r="L585" s="92"/>
      <c r="M585" s="93"/>
      <c r="N585" s="93"/>
      <c r="R585" s="5"/>
    </row>
    <row r="586" spans="1:18" ht="37.5" customHeight="1">
      <c r="A586" s="7"/>
      <c r="B586" s="118" t="s">
        <v>788</v>
      </c>
      <c r="C586" s="285">
        <v>60121803</v>
      </c>
      <c r="D586" s="118" t="s">
        <v>787</v>
      </c>
      <c r="E586" s="88">
        <v>2</v>
      </c>
      <c r="F586" s="88">
        <v>4</v>
      </c>
      <c r="G586" s="88"/>
      <c r="H586" s="88">
        <v>2</v>
      </c>
      <c r="I586" s="89">
        <f t="shared" si="17"/>
        <v>8</v>
      </c>
      <c r="J586" s="94">
        <v>2200</v>
      </c>
      <c r="K586" s="91">
        <f t="shared" si="16"/>
        <v>17600</v>
      </c>
      <c r="L586" s="92"/>
      <c r="M586" s="93"/>
      <c r="N586" s="93"/>
      <c r="R586" s="5"/>
    </row>
    <row r="587" spans="1:18" ht="30.75" customHeight="1">
      <c r="A587" s="7"/>
      <c r="B587" s="118" t="s">
        <v>789</v>
      </c>
      <c r="C587" s="285">
        <v>60121803</v>
      </c>
      <c r="D587" s="118" t="s">
        <v>787</v>
      </c>
      <c r="E587" s="88">
        <v>2</v>
      </c>
      <c r="F587" s="88">
        <v>4</v>
      </c>
      <c r="G587" s="88"/>
      <c r="H587" s="88">
        <v>2</v>
      </c>
      <c r="I587" s="89">
        <f t="shared" si="17"/>
        <v>8</v>
      </c>
      <c r="J587" s="94">
        <v>2200</v>
      </c>
      <c r="K587" s="91">
        <f t="shared" si="16"/>
        <v>17600</v>
      </c>
      <c r="L587" s="92"/>
      <c r="M587" s="93"/>
      <c r="N587" s="93"/>
      <c r="R587" s="5"/>
    </row>
    <row r="588" spans="1:18" ht="36.75" customHeight="1">
      <c r="A588" s="7"/>
      <c r="B588" s="118" t="s">
        <v>790</v>
      </c>
      <c r="C588" s="285">
        <v>60121803</v>
      </c>
      <c r="D588" s="118" t="s">
        <v>787</v>
      </c>
      <c r="E588" s="88">
        <v>2</v>
      </c>
      <c r="F588" s="88">
        <v>4</v>
      </c>
      <c r="G588" s="88"/>
      <c r="H588" s="88">
        <v>2</v>
      </c>
      <c r="I588" s="89">
        <f t="shared" si="17"/>
        <v>8</v>
      </c>
      <c r="J588" s="94">
        <v>2200</v>
      </c>
      <c r="K588" s="91">
        <f t="shared" si="16"/>
        <v>17600</v>
      </c>
      <c r="L588" s="92"/>
      <c r="M588" s="93"/>
      <c r="N588" s="93"/>
      <c r="R588" s="5"/>
    </row>
    <row r="589" spans="1:18" ht="33.75" customHeight="1">
      <c r="A589" s="7"/>
      <c r="B589" s="118" t="s">
        <v>791</v>
      </c>
      <c r="C589" s="285">
        <v>60121803</v>
      </c>
      <c r="D589" s="118" t="s">
        <v>787</v>
      </c>
      <c r="E589" s="88">
        <v>2</v>
      </c>
      <c r="F589" s="88">
        <v>4</v>
      </c>
      <c r="G589" s="88"/>
      <c r="H589" s="88">
        <v>2</v>
      </c>
      <c r="I589" s="89">
        <f t="shared" si="17"/>
        <v>8</v>
      </c>
      <c r="J589" s="94">
        <v>2200</v>
      </c>
      <c r="K589" s="91">
        <f t="shared" si="16"/>
        <v>17600</v>
      </c>
      <c r="L589" s="92"/>
      <c r="M589" s="93"/>
      <c r="N589" s="93"/>
      <c r="R589" s="5"/>
    </row>
    <row r="590" spans="1:18" ht="34.5" customHeight="1">
      <c r="A590" s="7"/>
      <c r="B590" s="118" t="s">
        <v>583</v>
      </c>
      <c r="C590" s="285">
        <v>14111611</v>
      </c>
      <c r="D590" s="118" t="s">
        <v>556</v>
      </c>
      <c r="E590" s="88">
        <v>10</v>
      </c>
      <c r="F590" s="88"/>
      <c r="G590" s="88"/>
      <c r="H590" s="88"/>
      <c r="I590" s="89">
        <f t="shared" si="17"/>
        <v>10</v>
      </c>
      <c r="J590" s="94">
        <v>486</v>
      </c>
      <c r="K590" s="91">
        <f t="shared" si="16"/>
        <v>4860</v>
      </c>
      <c r="L590" s="92"/>
      <c r="M590" s="93"/>
      <c r="N590" s="93"/>
      <c r="R590" s="5"/>
    </row>
    <row r="591" spans="1:18" ht="32.25" customHeight="1">
      <c r="A591" s="7"/>
      <c r="B591" s="118" t="s">
        <v>1054</v>
      </c>
      <c r="C591" s="285">
        <v>27112819</v>
      </c>
      <c r="D591" s="118" t="s">
        <v>382</v>
      </c>
      <c r="E591" s="88">
        <v>2</v>
      </c>
      <c r="F591" s="88"/>
      <c r="G591" s="88"/>
      <c r="H591" s="88"/>
      <c r="I591" s="89">
        <f t="shared" si="17"/>
        <v>2</v>
      </c>
      <c r="J591" s="94">
        <v>6000</v>
      </c>
      <c r="K591" s="91">
        <f t="shared" si="16"/>
        <v>12000</v>
      </c>
      <c r="L591" s="92"/>
      <c r="M591" s="93"/>
      <c r="N591" s="93"/>
      <c r="R591" s="5"/>
    </row>
    <row r="592" spans="1:18" ht="32.25" customHeight="1">
      <c r="A592" s="7"/>
      <c r="B592" s="118" t="s">
        <v>1055</v>
      </c>
      <c r="C592" s="285">
        <v>60121803</v>
      </c>
      <c r="D592" s="118" t="s">
        <v>787</v>
      </c>
      <c r="E592" s="88">
        <v>1</v>
      </c>
      <c r="F592" s="88"/>
      <c r="G592" s="88">
        <v>1</v>
      </c>
      <c r="H592" s="88"/>
      <c r="I592" s="89">
        <f t="shared" si="17"/>
        <v>2</v>
      </c>
      <c r="J592" s="94">
        <v>2200</v>
      </c>
      <c r="K592" s="91">
        <f t="shared" si="16"/>
        <v>4400</v>
      </c>
      <c r="L592" s="92"/>
      <c r="M592" s="93"/>
      <c r="N592" s="93"/>
      <c r="R592" s="5"/>
    </row>
    <row r="593" spans="1:18" ht="29.25" customHeight="1">
      <c r="A593" s="7"/>
      <c r="B593" s="118" t="s">
        <v>1056</v>
      </c>
      <c r="C593" s="285"/>
      <c r="D593" s="118" t="s">
        <v>556</v>
      </c>
      <c r="E593" s="88">
        <v>2</v>
      </c>
      <c r="F593" s="88"/>
      <c r="G593" s="88"/>
      <c r="H593" s="88"/>
      <c r="I593" s="89">
        <f t="shared" si="17"/>
        <v>2</v>
      </c>
      <c r="J593" s="94">
        <v>5000</v>
      </c>
      <c r="K593" s="91">
        <f t="shared" si="16"/>
        <v>10000</v>
      </c>
      <c r="L593" s="92"/>
      <c r="M593" s="93"/>
      <c r="N593" s="93"/>
      <c r="R593" s="5"/>
    </row>
    <row r="594" spans="1:18" ht="48" customHeight="1">
      <c r="A594" s="7"/>
      <c r="B594" s="118" t="s">
        <v>1142</v>
      </c>
      <c r="C594" s="285"/>
      <c r="D594" s="118" t="s">
        <v>382</v>
      </c>
      <c r="E594" s="88"/>
      <c r="F594" s="88"/>
      <c r="G594" s="88"/>
      <c r="H594" s="88"/>
      <c r="I594" s="89">
        <f t="shared" si="17"/>
        <v>0</v>
      </c>
      <c r="J594" s="94">
        <v>250</v>
      </c>
      <c r="K594" s="91">
        <f t="shared" si="16"/>
        <v>0</v>
      </c>
      <c r="L594" s="92"/>
      <c r="M594" s="93"/>
      <c r="N594" s="93"/>
      <c r="R594" s="5"/>
    </row>
    <row r="595" spans="1:18" s="150" customFormat="1" ht="48" customHeight="1">
      <c r="A595" s="64"/>
      <c r="B595" s="118" t="s">
        <v>1057</v>
      </c>
      <c r="C595" s="285"/>
      <c r="D595" s="118" t="s">
        <v>381</v>
      </c>
      <c r="E595" s="88">
        <v>2</v>
      </c>
      <c r="F595" s="88"/>
      <c r="G595" s="88">
        <v>2</v>
      </c>
      <c r="H595" s="88"/>
      <c r="I595" s="89">
        <f t="shared" si="17"/>
        <v>4</v>
      </c>
      <c r="J595" s="94">
        <v>2000</v>
      </c>
      <c r="K595" s="91">
        <f t="shared" si="16"/>
        <v>8000</v>
      </c>
      <c r="L595" s="92"/>
      <c r="M595" s="93"/>
      <c r="N595" s="93"/>
      <c r="R595" s="151"/>
    </row>
    <row r="596" spans="1:18" ht="48" customHeight="1">
      <c r="A596" s="7"/>
      <c r="B596" s="118" t="s">
        <v>1058</v>
      </c>
      <c r="C596" s="285"/>
      <c r="D596" s="118" t="s">
        <v>493</v>
      </c>
      <c r="E596" s="88"/>
      <c r="F596" s="88">
        <v>2</v>
      </c>
      <c r="G596" s="88"/>
      <c r="H596" s="88"/>
      <c r="I596" s="89">
        <f t="shared" si="17"/>
        <v>2</v>
      </c>
      <c r="J596" s="94">
        <v>20000</v>
      </c>
      <c r="K596" s="91">
        <f t="shared" si="16"/>
        <v>40000</v>
      </c>
      <c r="L596" s="92"/>
      <c r="M596" s="93"/>
      <c r="N596" s="93"/>
      <c r="R596" s="5"/>
    </row>
    <row r="597" spans="1:18" ht="48" customHeight="1">
      <c r="A597" s="7"/>
      <c r="B597" s="118" t="s">
        <v>1059</v>
      </c>
      <c r="C597" s="285"/>
      <c r="D597" s="118" t="s">
        <v>382</v>
      </c>
      <c r="E597" s="88"/>
      <c r="F597" s="88">
        <v>1</v>
      </c>
      <c r="G597" s="88">
        <v>1</v>
      </c>
      <c r="H597" s="88">
        <v>1</v>
      </c>
      <c r="I597" s="89">
        <f t="shared" si="17"/>
        <v>3</v>
      </c>
      <c r="J597" s="94">
        <v>917.67</v>
      </c>
      <c r="K597" s="91">
        <f aca="true" t="shared" si="18" ref="K597:K660">I597*J597</f>
        <v>2753.0099999999998</v>
      </c>
      <c r="L597" s="92"/>
      <c r="M597" s="93"/>
      <c r="N597" s="93"/>
      <c r="R597" s="5"/>
    </row>
    <row r="598" spans="1:18" ht="48" customHeight="1">
      <c r="A598" s="7"/>
      <c r="B598" s="118" t="s">
        <v>1060</v>
      </c>
      <c r="C598" s="285"/>
      <c r="D598" s="118" t="s">
        <v>382</v>
      </c>
      <c r="E598" s="88">
        <v>1</v>
      </c>
      <c r="F598" s="88"/>
      <c r="G598" s="88">
        <v>1</v>
      </c>
      <c r="H598" s="88"/>
      <c r="I598" s="89">
        <f t="shared" si="17"/>
        <v>2</v>
      </c>
      <c r="J598" s="94">
        <v>7000</v>
      </c>
      <c r="K598" s="91">
        <f t="shared" si="18"/>
        <v>14000</v>
      </c>
      <c r="L598" s="92"/>
      <c r="M598" s="93"/>
      <c r="N598" s="93"/>
      <c r="R598" s="5"/>
    </row>
    <row r="599" spans="1:18" s="29" customFormat="1" ht="48" customHeight="1">
      <c r="A599" s="7"/>
      <c r="B599" s="118" t="s">
        <v>1061</v>
      </c>
      <c r="C599" s="285"/>
      <c r="D599" s="118" t="s">
        <v>382</v>
      </c>
      <c r="E599" s="88"/>
      <c r="F599" s="88"/>
      <c r="G599" s="88">
        <v>3</v>
      </c>
      <c r="H599" s="88"/>
      <c r="I599" s="89">
        <f t="shared" si="17"/>
        <v>3</v>
      </c>
      <c r="J599" s="94">
        <v>2320</v>
      </c>
      <c r="K599" s="91">
        <f t="shared" si="18"/>
        <v>6960</v>
      </c>
      <c r="L599" s="92"/>
      <c r="M599" s="93"/>
      <c r="N599" s="93"/>
      <c r="R599" s="30" t="s">
        <v>305</v>
      </c>
    </row>
    <row r="600" spans="1:18" s="29" customFormat="1" ht="48" customHeight="1">
      <c r="A600" s="31"/>
      <c r="B600" s="136" t="s">
        <v>598</v>
      </c>
      <c r="C600" s="290">
        <v>11162121</v>
      </c>
      <c r="D600" s="118" t="s">
        <v>382</v>
      </c>
      <c r="E600" s="88"/>
      <c r="F600" s="88"/>
      <c r="G600" s="88"/>
      <c r="H600" s="88">
        <v>1</v>
      </c>
      <c r="I600" s="89">
        <f t="shared" si="17"/>
        <v>1</v>
      </c>
      <c r="J600" s="94">
        <v>15000</v>
      </c>
      <c r="K600" s="91">
        <f t="shared" si="18"/>
        <v>15000</v>
      </c>
      <c r="L600" s="98"/>
      <c r="M600" s="99"/>
      <c r="N600" s="99"/>
      <c r="R600" s="30" t="s">
        <v>306</v>
      </c>
    </row>
    <row r="601" spans="1:18" s="257" customFormat="1" ht="40.5" customHeight="1">
      <c r="A601" s="261"/>
      <c r="B601" s="423" t="s">
        <v>810</v>
      </c>
      <c r="C601" s="424">
        <v>11162121</v>
      </c>
      <c r="D601" s="259" t="s">
        <v>382</v>
      </c>
      <c r="E601" s="250"/>
      <c r="F601" s="250"/>
      <c r="G601" s="250"/>
      <c r="H601" s="250"/>
      <c r="I601" s="416">
        <f aca="true" t="shared" si="19" ref="I601:I664">E601+F601+G601+H601</f>
        <v>0</v>
      </c>
      <c r="J601" s="262">
        <v>30000</v>
      </c>
      <c r="K601" s="253">
        <f t="shared" si="18"/>
        <v>0</v>
      </c>
      <c r="L601" s="263"/>
      <c r="M601" s="264"/>
      <c r="N601" s="264"/>
      <c r="R601" s="258" t="s">
        <v>307</v>
      </c>
    </row>
    <row r="602" spans="1:18" s="257" customFormat="1" ht="48" customHeight="1">
      <c r="A602" s="261"/>
      <c r="B602" s="259" t="s">
        <v>808</v>
      </c>
      <c r="C602" s="415">
        <v>52152006</v>
      </c>
      <c r="D602" s="259" t="s">
        <v>382</v>
      </c>
      <c r="E602" s="250"/>
      <c r="F602" s="250"/>
      <c r="G602" s="250"/>
      <c r="H602" s="250"/>
      <c r="I602" s="416">
        <f t="shared" si="19"/>
        <v>0</v>
      </c>
      <c r="J602" s="262">
        <v>20</v>
      </c>
      <c r="K602" s="253">
        <f t="shared" si="18"/>
        <v>0</v>
      </c>
      <c r="L602" s="263"/>
      <c r="M602" s="264"/>
      <c r="N602" s="264"/>
      <c r="R602" s="258" t="s">
        <v>301</v>
      </c>
    </row>
    <row r="603" spans="1:18" s="34" customFormat="1" ht="48" customHeight="1">
      <c r="A603" s="36"/>
      <c r="B603" s="118" t="s">
        <v>579</v>
      </c>
      <c r="C603" s="285"/>
      <c r="D603" s="118" t="s">
        <v>382</v>
      </c>
      <c r="E603" s="88"/>
      <c r="F603" s="88"/>
      <c r="G603" s="88"/>
      <c r="H603" s="88"/>
      <c r="I603" s="89">
        <f t="shared" si="19"/>
        <v>0</v>
      </c>
      <c r="J603" s="94">
        <v>100</v>
      </c>
      <c r="K603" s="91">
        <f t="shared" si="18"/>
        <v>0</v>
      </c>
      <c r="L603" s="98"/>
      <c r="M603" s="99"/>
      <c r="N603" s="99"/>
      <c r="R603" s="35" t="s">
        <v>302</v>
      </c>
    </row>
    <row r="604" spans="1:18" s="257" customFormat="1" ht="48" customHeight="1">
      <c r="A604" s="261"/>
      <c r="B604" s="259" t="s">
        <v>1279</v>
      </c>
      <c r="C604" s="415">
        <v>48101908</v>
      </c>
      <c r="D604" s="259" t="s">
        <v>382</v>
      </c>
      <c r="E604" s="250"/>
      <c r="F604" s="250"/>
      <c r="G604" s="250"/>
      <c r="H604" s="250"/>
      <c r="I604" s="416">
        <f t="shared" si="19"/>
        <v>0</v>
      </c>
      <c r="J604" s="262">
        <v>4000</v>
      </c>
      <c r="K604" s="253">
        <f t="shared" si="18"/>
        <v>0</v>
      </c>
      <c r="L604" s="263"/>
      <c r="M604" s="264"/>
      <c r="N604" s="264"/>
      <c r="R604" s="258"/>
    </row>
    <row r="605" spans="1:18" s="257" customFormat="1" ht="48" customHeight="1">
      <c r="A605" s="261"/>
      <c r="B605" s="259" t="s">
        <v>1280</v>
      </c>
      <c r="C605" s="415">
        <v>48101905</v>
      </c>
      <c r="D605" s="259" t="s">
        <v>382</v>
      </c>
      <c r="E605" s="250"/>
      <c r="F605" s="250"/>
      <c r="G605" s="250"/>
      <c r="H605" s="250"/>
      <c r="I605" s="416">
        <f t="shared" si="19"/>
        <v>0</v>
      </c>
      <c r="J605" s="262">
        <v>300</v>
      </c>
      <c r="K605" s="253">
        <f t="shared" si="18"/>
        <v>0</v>
      </c>
      <c r="L605" s="263"/>
      <c r="M605" s="264"/>
      <c r="N605" s="264"/>
      <c r="R605" s="258"/>
    </row>
    <row r="606" spans="1:18" s="257" customFormat="1" ht="75.75" customHeight="1">
      <c r="A606" s="261"/>
      <c r="B606" s="425" t="s">
        <v>1284</v>
      </c>
      <c r="C606" s="426">
        <v>52152102</v>
      </c>
      <c r="D606" s="259" t="s">
        <v>382</v>
      </c>
      <c r="E606" s="250"/>
      <c r="F606" s="250"/>
      <c r="G606" s="250"/>
      <c r="H606" s="250"/>
      <c r="I606" s="416">
        <f t="shared" si="19"/>
        <v>0</v>
      </c>
      <c r="J606" s="262">
        <v>10</v>
      </c>
      <c r="K606" s="253">
        <f t="shared" si="18"/>
        <v>0</v>
      </c>
      <c r="L606" s="263"/>
      <c r="M606" s="264"/>
      <c r="N606" s="264"/>
      <c r="R606" s="258" t="s">
        <v>303</v>
      </c>
    </row>
    <row r="607" spans="1:18" s="257" customFormat="1" ht="48" customHeight="1">
      <c r="A607" s="261"/>
      <c r="B607" s="259" t="s">
        <v>1104</v>
      </c>
      <c r="C607" s="415"/>
      <c r="D607" s="259" t="s">
        <v>382</v>
      </c>
      <c r="E607" s="250"/>
      <c r="F607" s="250"/>
      <c r="G607" s="250"/>
      <c r="H607" s="250"/>
      <c r="I607" s="416">
        <f t="shared" si="19"/>
        <v>0</v>
      </c>
      <c r="J607" s="262">
        <v>250</v>
      </c>
      <c r="K607" s="253">
        <f t="shared" si="18"/>
        <v>0</v>
      </c>
      <c r="L607" s="263"/>
      <c r="M607" s="264"/>
      <c r="N607" s="264"/>
      <c r="R607" s="258" t="s">
        <v>304</v>
      </c>
    </row>
    <row r="608" spans="1:18" s="257" customFormat="1" ht="48" customHeight="1">
      <c r="A608" s="261"/>
      <c r="B608" s="259" t="s">
        <v>1105</v>
      </c>
      <c r="C608" s="415"/>
      <c r="D608" s="259" t="s">
        <v>382</v>
      </c>
      <c r="E608" s="250"/>
      <c r="F608" s="250"/>
      <c r="G608" s="250"/>
      <c r="H608" s="250"/>
      <c r="I608" s="416">
        <f t="shared" si="19"/>
        <v>0</v>
      </c>
      <c r="J608" s="262">
        <v>5000</v>
      </c>
      <c r="K608" s="253">
        <f t="shared" si="18"/>
        <v>0</v>
      </c>
      <c r="L608" s="263"/>
      <c r="M608" s="264"/>
      <c r="N608" s="264"/>
      <c r="R608" s="258"/>
    </row>
    <row r="609" spans="1:18" s="257" customFormat="1" ht="40.5" customHeight="1">
      <c r="A609" s="261"/>
      <c r="B609" s="423" t="s">
        <v>599</v>
      </c>
      <c r="C609" s="424"/>
      <c r="D609" s="259" t="s">
        <v>382</v>
      </c>
      <c r="E609" s="250"/>
      <c r="F609" s="250"/>
      <c r="G609" s="250"/>
      <c r="H609" s="250"/>
      <c r="I609" s="416">
        <f t="shared" si="19"/>
        <v>0</v>
      </c>
      <c r="J609" s="262">
        <v>60</v>
      </c>
      <c r="K609" s="253">
        <f t="shared" si="18"/>
        <v>0</v>
      </c>
      <c r="L609" s="263"/>
      <c r="M609" s="264"/>
      <c r="N609" s="264"/>
      <c r="R609" s="258" t="s">
        <v>307</v>
      </c>
    </row>
    <row r="610" spans="1:18" s="257" customFormat="1" ht="48" customHeight="1">
      <c r="A610" s="261"/>
      <c r="B610" s="259" t="s">
        <v>1283</v>
      </c>
      <c r="C610" s="415">
        <v>52152101</v>
      </c>
      <c r="D610" s="259" t="s">
        <v>493</v>
      </c>
      <c r="E610" s="250"/>
      <c r="F610" s="250"/>
      <c r="G610" s="250"/>
      <c r="H610" s="250"/>
      <c r="I610" s="416">
        <f t="shared" si="19"/>
        <v>0</v>
      </c>
      <c r="J610" s="262">
        <v>800</v>
      </c>
      <c r="K610" s="253">
        <f t="shared" si="18"/>
        <v>0</v>
      </c>
      <c r="L610" s="263"/>
      <c r="M610" s="264"/>
      <c r="N610" s="264"/>
      <c r="R610" s="258"/>
    </row>
    <row r="611" spans="1:18" s="257" customFormat="1" ht="48" customHeight="1">
      <c r="A611" s="261"/>
      <c r="B611" s="259" t="s">
        <v>1281</v>
      </c>
      <c r="C611" s="415">
        <v>52152102</v>
      </c>
      <c r="D611" s="259" t="s">
        <v>382</v>
      </c>
      <c r="E611" s="250"/>
      <c r="F611" s="250"/>
      <c r="G611" s="250"/>
      <c r="H611" s="250"/>
      <c r="I611" s="416">
        <f t="shared" si="19"/>
        <v>0</v>
      </c>
      <c r="J611" s="262">
        <v>100</v>
      </c>
      <c r="K611" s="253">
        <f t="shared" si="18"/>
        <v>0</v>
      </c>
      <c r="L611" s="263"/>
      <c r="M611" s="264"/>
      <c r="N611" s="264"/>
      <c r="R611" s="258" t="s">
        <v>309</v>
      </c>
    </row>
    <row r="612" spans="1:18" s="257" customFormat="1" ht="48" customHeight="1">
      <c r="A612" s="261"/>
      <c r="B612" s="423" t="s">
        <v>1282</v>
      </c>
      <c r="C612" s="424">
        <v>52151703</v>
      </c>
      <c r="D612" s="259" t="s">
        <v>382</v>
      </c>
      <c r="E612" s="419"/>
      <c r="F612" s="419"/>
      <c r="G612" s="419"/>
      <c r="H612" s="419"/>
      <c r="I612" s="416">
        <f t="shared" si="19"/>
        <v>0</v>
      </c>
      <c r="J612" s="427">
        <v>75</v>
      </c>
      <c r="K612" s="253">
        <f t="shared" si="18"/>
        <v>0</v>
      </c>
      <c r="L612" s="296"/>
      <c r="M612" s="296"/>
      <c r="N612" s="261"/>
      <c r="R612" s="258"/>
    </row>
    <row r="613" spans="1:18" s="257" customFormat="1" ht="48" customHeight="1">
      <c r="A613" s="261"/>
      <c r="B613" s="259" t="s">
        <v>1285</v>
      </c>
      <c r="C613" s="415">
        <v>52151611</v>
      </c>
      <c r="D613" s="259" t="s">
        <v>382</v>
      </c>
      <c r="E613" s="250"/>
      <c r="F613" s="250"/>
      <c r="G613" s="250"/>
      <c r="H613" s="250"/>
      <c r="I613" s="416">
        <f t="shared" si="19"/>
        <v>0</v>
      </c>
      <c r="J613" s="262">
        <v>40</v>
      </c>
      <c r="K613" s="253">
        <f t="shared" si="18"/>
        <v>0</v>
      </c>
      <c r="L613" s="263"/>
      <c r="M613" s="264"/>
      <c r="N613" s="264"/>
      <c r="R613" s="258"/>
    </row>
    <row r="614" spans="1:18" s="34" customFormat="1" ht="48" customHeight="1">
      <c r="A614" s="36" t="s">
        <v>252</v>
      </c>
      <c r="B614" s="136" t="s">
        <v>595</v>
      </c>
      <c r="C614" s="290">
        <v>52121604</v>
      </c>
      <c r="D614" s="118" t="s">
        <v>382</v>
      </c>
      <c r="E614" s="88"/>
      <c r="F614" s="88"/>
      <c r="G614" s="88">
        <v>5</v>
      </c>
      <c r="H614" s="88"/>
      <c r="I614" s="89">
        <f t="shared" si="19"/>
        <v>5</v>
      </c>
      <c r="J614" s="94">
        <v>3500</v>
      </c>
      <c r="K614" s="91">
        <f t="shared" si="18"/>
        <v>17500</v>
      </c>
      <c r="L614" s="98"/>
      <c r="M614" s="99"/>
      <c r="N614" s="99"/>
      <c r="R614" s="35" t="s">
        <v>310</v>
      </c>
    </row>
    <row r="615" spans="1:18" s="34" customFormat="1" ht="48" customHeight="1">
      <c r="A615" s="36"/>
      <c r="B615" s="136" t="s">
        <v>596</v>
      </c>
      <c r="C615" s="290">
        <v>52121604</v>
      </c>
      <c r="D615" s="118" t="s">
        <v>382</v>
      </c>
      <c r="E615" s="88"/>
      <c r="F615" s="88"/>
      <c r="G615" s="88"/>
      <c r="H615" s="88"/>
      <c r="I615" s="89"/>
      <c r="J615" s="94">
        <v>3500</v>
      </c>
      <c r="K615" s="438">
        <f>I615*J615</f>
        <v>0</v>
      </c>
      <c r="L615" s="98"/>
      <c r="M615" s="99"/>
      <c r="N615" s="99"/>
      <c r="R615" s="35" t="s">
        <v>311</v>
      </c>
    </row>
    <row r="616" spans="1:18" s="34" customFormat="1" ht="48" customHeight="1">
      <c r="A616" s="33"/>
      <c r="B616" s="124" t="s">
        <v>597</v>
      </c>
      <c r="C616" s="286">
        <v>52121604</v>
      </c>
      <c r="D616" s="118" t="s">
        <v>382</v>
      </c>
      <c r="E616" s="88"/>
      <c r="F616" s="88"/>
      <c r="G616" s="88">
        <v>12</v>
      </c>
      <c r="H616" s="88"/>
      <c r="I616" s="89">
        <f t="shared" si="19"/>
        <v>12</v>
      </c>
      <c r="J616" s="90">
        <v>3500</v>
      </c>
      <c r="K616" s="91">
        <f t="shared" si="18"/>
        <v>42000</v>
      </c>
      <c r="L616" s="92"/>
      <c r="M616" s="93"/>
      <c r="N616" s="93"/>
      <c r="R616" s="35" t="s">
        <v>312</v>
      </c>
    </row>
    <row r="617" spans="1:18" s="29" customFormat="1" ht="48" customHeight="1">
      <c r="A617" s="28"/>
      <c r="B617" s="124" t="s">
        <v>1106</v>
      </c>
      <c r="C617" s="286">
        <v>52121607</v>
      </c>
      <c r="D617" s="118" t="s">
        <v>382</v>
      </c>
      <c r="E617" s="88"/>
      <c r="F617" s="88"/>
      <c r="G617" s="88"/>
      <c r="H617" s="88"/>
      <c r="I617" s="89">
        <f t="shared" si="19"/>
        <v>0</v>
      </c>
      <c r="J617" s="90">
        <v>4500</v>
      </c>
      <c r="K617" s="91">
        <f t="shared" si="18"/>
        <v>0</v>
      </c>
      <c r="L617" s="92"/>
      <c r="M617" s="93"/>
      <c r="N617" s="93"/>
      <c r="R617" s="30"/>
    </row>
    <row r="618" spans="1:18" s="29" customFormat="1" ht="48" customHeight="1">
      <c r="A618" s="28"/>
      <c r="B618" s="436" t="s">
        <v>1107</v>
      </c>
      <c r="C618" s="426">
        <v>52121607</v>
      </c>
      <c r="D618" s="259" t="s">
        <v>382</v>
      </c>
      <c r="E618" s="250"/>
      <c r="F618" s="250"/>
      <c r="G618" s="250"/>
      <c r="H618" s="250"/>
      <c r="I618" s="416">
        <f t="shared" si="19"/>
        <v>0</v>
      </c>
      <c r="J618" s="260">
        <v>3500</v>
      </c>
      <c r="K618" s="253">
        <f t="shared" si="18"/>
        <v>0</v>
      </c>
      <c r="L618" s="254"/>
      <c r="M618" s="93"/>
      <c r="N618" s="93"/>
      <c r="R618" s="30"/>
    </row>
    <row r="619" spans="1:18" s="34" customFormat="1" ht="48" customHeight="1">
      <c r="A619" s="33"/>
      <c r="B619" s="118" t="s">
        <v>1108</v>
      </c>
      <c r="C619" s="285"/>
      <c r="D619" s="118" t="s">
        <v>867</v>
      </c>
      <c r="E619" s="88"/>
      <c r="F619" s="88"/>
      <c r="G619" s="88"/>
      <c r="H619" s="88"/>
      <c r="I619" s="89">
        <f t="shared" si="19"/>
        <v>0</v>
      </c>
      <c r="J619" s="90">
        <v>25000</v>
      </c>
      <c r="K619" s="91">
        <f t="shared" si="18"/>
        <v>0</v>
      </c>
      <c r="L619" s="92"/>
      <c r="M619" s="93"/>
      <c r="N619" s="93"/>
      <c r="R619" s="35"/>
    </row>
    <row r="620" spans="1:18" s="34" customFormat="1" ht="48" customHeight="1">
      <c r="A620" s="33"/>
      <c r="B620" s="118" t="s">
        <v>1109</v>
      </c>
      <c r="C620" s="285"/>
      <c r="D620" s="118" t="s">
        <v>867</v>
      </c>
      <c r="E620" s="88"/>
      <c r="F620" s="88"/>
      <c r="G620" s="88"/>
      <c r="H620" s="88"/>
      <c r="I620" s="89">
        <f t="shared" si="19"/>
        <v>0</v>
      </c>
      <c r="J620" s="90">
        <v>1980</v>
      </c>
      <c r="K620" s="91">
        <f t="shared" si="18"/>
        <v>0</v>
      </c>
      <c r="L620" s="92"/>
      <c r="M620" s="93"/>
      <c r="N620" s="93"/>
      <c r="R620" s="35"/>
    </row>
    <row r="621" spans="1:18" s="34" customFormat="1" ht="48" customHeight="1">
      <c r="A621" s="33"/>
      <c r="B621" s="118" t="s">
        <v>1110</v>
      </c>
      <c r="C621" s="285"/>
      <c r="D621" s="118" t="s">
        <v>867</v>
      </c>
      <c r="E621" s="88"/>
      <c r="F621" s="88"/>
      <c r="G621" s="88"/>
      <c r="H621" s="88"/>
      <c r="I621" s="89">
        <f t="shared" si="19"/>
        <v>0</v>
      </c>
      <c r="J621" s="90">
        <v>2000</v>
      </c>
      <c r="K621" s="91">
        <f t="shared" si="18"/>
        <v>0</v>
      </c>
      <c r="L621" s="92"/>
      <c r="M621" s="93"/>
      <c r="N621" s="93"/>
      <c r="R621" s="35"/>
    </row>
    <row r="622" spans="1:18" s="34" customFormat="1" ht="48" customHeight="1">
      <c r="A622" s="33"/>
      <c r="B622" s="118" t="s">
        <v>1111</v>
      </c>
      <c r="C622" s="285"/>
      <c r="D622" s="118" t="s">
        <v>867</v>
      </c>
      <c r="E622" s="88"/>
      <c r="F622" s="88"/>
      <c r="G622" s="88"/>
      <c r="H622" s="88"/>
      <c r="I622" s="89">
        <f t="shared" si="19"/>
        <v>0</v>
      </c>
      <c r="J622" s="90">
        <v>5000</v>
      </c>
      <c r="K622" s="91">
        <f t="shared" si="18"/>
        <v>0</v>
      </c>
      <c r="L622" s="92"/>
      <c r="M622" s="93"/>
      <c r="N622" s="93"/>
      <c r="R622" s="35"/>
    </row>
    <row r="623" spans="1:18" s="29" customFormat="1" ht="48" customHeight="1">
      <c r="A623" s="31" t="s">
        <v>32</v>
      </c>
      <c r="B623" s="118" t="s">
        <v>622</v>
      </c>
      <c r="C623" s="285"/>
      <c r="D623" s="118" t="s">
        <v>382</v>
      </c>
      <c r="E623" s="88"/>
      <c r="F623" s="88"/>
      <c r="G623" s="88"/>
      <c r="H623" s="88"/>
      <c r="I623" s="89">
        <f t="shared" si="19"/>
        <v>0</v>
      </c>
      <c r="J623" s="94">
        <v>14500</v>
      </c>
      <c r="K623" s="91">
        <f t="shared" si="18"/>
        <v>0</v>
      </c>
      <c r="L623" s="98"/>
      <c r="M623" s="99"/>
      <c r="N623" s="99"/>
      <c r="R623" s="30" t="s">
        <v>313</v>
      </c>
    </row>
    <row r="624" spans="1:18" s="29" customFormat="1" ht="48" customHeight="1">
      <c r="A624" s="31"/>
      <c r="B624" s="246" t="s">
        <v>1286</v>
      </c>
      <c r="C624" s="286">
        <v>94111901</v>
      </c>
      <c r="D624" s="118" t="s">
        <v>382</v>
      </c>
      <c r="E624" s="105"/>
      <c r="F624" s="105"/>
      <c r="G624" s="105"/>
      <c r="H624" s="105">
        <v>1</v>
      </c>
      <c r="I624" s="89">
        <f t="shared" si="19"/>
        <v>1</v>
      </c>
      <c r="J624" s="182">
        <v>10000</v>
      </c>
      <c r="K624" s="91">
        <f t="shared" si="18"/>
        <v>10000</v>
      </c>
      <c r="L624" s="173"/>
      <c r="M624" s="231"/>
      <c r="N624" s="232"/>
      <c r="R624" s="30"/>
    </row>
    <row r="625" spans="1:18" s="29" customFormat="1" ht="48" customHeight="1">
      <c r="A625" s="31"/>
      <c r="B625" s="118" t="s">
        <v>1287</v>
      </c>
      <c r="C625" s="285">
        <v>10161707</v>
      </c>
      <c r="D625" s="118" t="s">
        <v>382</v>
      </c>
      <c r="E625" s="105"/>
      <c r="F625" s="105"/>
      <c r="G625" s="105"/>
      <c r="H625" s="105">
        <v>1</v>
      </c>
      <c r="I625" s="89">
        <f t="shared" si="19"/>
        <v>1</v>
      </c>
      <c r="J625" s="182">
        <v>14000</v>
      </c>
      <c r="K625" s="91">
        <f t="shared" si="18"/>
        <v>14000</v>
      </c>
      <c r="L625" s="173"/>
      <c r="M625" s="231"/>
      <c r="N625" s="232"/>
      <c r="R625" s="30"/>
    </row>
    <row r="626" spans="1:18" s="29" customFormat="1" ht="48" customHeight="1">
      <c r="A626" s="31"/>
      <c r="B626" s="118" t="s">
        <v>1288</v>
      </c>
      <c r="C626" s="285">
        <v>10161707</v>
      </c>
      <c r="D626" s="118" t="s">
        <v>382</v>
      </c>
      <c r="E626" s="105">
        <v>1</v>
      </c>
      <c r="F626" s="105"/>
      <c r="G626" s="105"/>
      <c r="H626" s="105"/>
      <c r="I626" s="89">
        <f t="shared" si="19"/>
        <v>1</v>
      </c>
      <c r="J626" s="182">
        <v>14000</v>
      </c>
      <c r="K626" s="91">
        <f t="shared" si="18"/>
        <v>14000</v>
      </c>
      <c r="L626" s="173"/>
      <c r="M626" s="231"/>
      <c r="N626" s="232"/>
      <c r="R626" s="30"/>
    </row>
    <row r="627" spans="1:18" s="34" customFormat="1" ht="48" customHeight="1">
      <c r="A627" s="36"/>
      <c r="B627" s="118" t="s">
        <v>1112</v>
      </c>
      <c r="C627" s="285"/>
      <c r="D627" s="118" t="s">
        <v>525</v>
      </c>
      <c r="E627" s="88"/>
      <c r="F627" s="88"/>
      <c r="G627" s="88"/>
      <c r="H627" s="88"/>
      <c r="I627" s="89">
        <f t="shared" si="19"/>
        <v>0</v>
      </c>
      <c r="J627" s="90">
        <v>400</v>
      </c>
      <c r="K627" s="91">
        <f t="shared" si="18"/>
        <v>0</v>
      </c>
      <c r="L627" s="92"/>
      <c r="M627" s="99"/>
      <c r="N627" s="99"/>
      <c r="R627" s="35" t="s">
        <v>316</v>
      </c>
    </row>
    <row r="628" spans="1:18" s="34" customFormat="1" ht="48" customHeight="1">
      <c r="A628" s="36"/>
      <c r="B628" s="270" t="s">
        <v>1289</v>
      </c>
      <c r="C628" s="290"/>
      <c r="D628" s="118" t="s">
        <v>382</v>
      </c>
      <c r="E628" s="105">
        <v>10</v>
      </c>
      <c r="F628" s="105"/>
      <c r="G628" s="105"/>
      <c r="H628" s="105"/>
      <c r="I628" s="89">
        <f t="shared" si="19"/>
        <v>10</v>
      </c>
      <c r="J628" s="267">
        <v>2000</v>
      </c>
      <c r="K628" s="91">
        <f t="shared" si="18"/>
        <v>20000</v>
      </c>
      <c r="L628" s="112"/>
      <c r="M628" s="231"/>
      <c r="N628" s="232"/>
      <c r="R628" s="35"/>
    </row>
    <row r="629" spans="1:18" s="34" customFormat="1" ht="48" customHeight="1">
      <c r="A629" s="36"/>
      <c r="B629" s="196" t="s">
        <v>606</v>
      </c>
      <c r="C629" s="357"/>
      <c r="D629" s="196" t="s">
        <v>382</v>
      </c>
      <c r="E629" s="198"/>
      <c r="F629" s="198"/>
      <c r="G629" s="198"/>
      <c r="H629" s="198"/>
      <c r="I629" s="199">
        <f t="shared" si="19"/>
        <v>0</v>
      </c>
      <c r="J629" s="206">
        <v>500</v>
      </c>
      <c r="K629" s="201">
        <f t="shared" si="18"/>
        <v>0</v>
      </c>
      <c r="L629" s="207"/>
      <c r="M629" s="208"/>
      <c r="N629" s="208"/>
      <c r="R629" s="35"/>
    </row>
    <row r="630" spans="1:18" s="34" customFormat="1" ht="48" customHeight="1">
      <c r="A630" s="36"/>
      <c r="B630" s="196" t="s">
        <v>607</v>
      </c>
      <c r="C630" s="357"/>
      <c r="D630" s="196" t="s">
        <v>382</v>
      </c>
      <c r="E630" s="198"/>
      <c r="F630" s="198"/>
      <c r="G630" s="198"/>
      <c r="H630" s="198"/>
      <c r="I630" s="199">
        <f t="shared" si="19"/>
        <v>0</v>
      </c>
      <c r="J630" s="206">
        <v>500</v>
      </c>
      <c r="K630" s="201">
        <f t="shared" si="18"/>
        <v>0</v>
      </c>
      <c r="L630" s="207"/>
      <c r="M630" s="208"/>
      <c r="N630" s="208"/>
      <c r="R630" s="35"/>
    </row>
    <row r="631" spans="1:18" s="34" customFormat="1" ht="48" customHeight="1">
      <c r="A631" s="33"/>
      <c r="B631" s="130" t="s">
        <v>613</v>
      </c>
      <c r="C631" s="292"/>
      <c r="D631" s="118" t="s">
        <v>382</v>
      </c>
      <c r="E631" s="88"/>
      <c r="F631" s="88"/>
      <c r="G631" s="88"/>
      <c r="H631" s="88"/>
      <c r="I631" s="89">
        <f t="shared" si="19"/>
        <v>0</v>
      </c>
      <c r="J631" s="90">
        <v>5000</v>
      </c>
      <c r="K631" s="91">
        <f t="shared" si="18"/>
        <v>0</v>
      </c>
      <c r="L631" s="92"/>
      <c r="M631" s="93"/>
      <c r="N631" s="93"/>
      <c r="R631" s="35"/>
    </row>
    <row r="632" spans="1:18" s="29" customFormat="1" ht="48" customHeight="1">
      <c r="A632" s="28" t="s">
        <v>317</v>
      </c>
      <c r="B632" s="118" t="s">
        <v>602</v>
      </c>
      <c r="C632" s="285">
        <v>14111608</v>
      </c>
      <c r="D632" s="118" t="s">
        <v>525</v>
      </c>
      <c r="E632" s="88"/>
      <c r="F632" s="88">
        <v>6</v>
      </c>
      <c r="G632" s="88"/>
      <c r="H632" s="88"/>
      <c r="I632" s="89">
        <f t="shared" si="19"/>
        <v>6</v>
      </c>
      <c r="J632" s="90">
        <v>5000</v>
      </c>
      <c r="K632" s="91">
        <f t="shared" si="18"/>
        <v>30000</v>
      </c>
      <c r="L632" s="92"/>
      <c r="M632" s="93"/>
      <c r="N632" s="93"/>
      <c r="R632" s="30" t="s">
        <v>315</v>
      </c>
    </row>
    <row r="633" spans="1:18" s="34" customFormat="1" ht="48" customHeight="1">
      <c r="A633" s="33"/>
      <c r="B633" s="196" t="s">
        <v>1129</v>
      </c>
      <c r="C633" s="357">
        <v>14111608</v>
      </c>
      <c r="D633" s="196" t="s">
        <v>525</v>
      </c>
      <c r="E633" s="198"/>
      <c r="F633" s="198"/>
      <c r="G633" s="198">
        <v>6</v>
      </c>
      <c r="H633" s="198"/>
      <c r="I633" s="199">
        <f t="shared" si="19"/>
        <v>6</v>
      </c>
      <c r="J633" s="200">
        <v>5000</v>
      </c>
      <c r="K633" s="201">
        <f t="shared" si="18"/>
        <v>30000</v>
      </c>
      <c r="L633" s="202"/>
      <c r="M633" s="203"/>
      <c r="N633" s="203"/>
      <c r="R633" s="35"/>
    </row>
    <row r="634" spans="1:18" s="34" customFormat="1" ht="48" customHeight="1">
      <c r="A634" s="36"/>
      <c r="B634" s="118" t="s">
        <v>603</v>
      </c>
      <c r="C634" s="285">
        <v>14111608</v>
      </c>
      <c r="D634" s="118" t="s">
        <v>525</v>
      </c>
      <c r="E634" s="88"/>
      <c r="F634" s="88"/>
      <c r="G634" s="88"/>
      <c r="H634" s="88">
        <v>7</v>
      </c>
      <c r="I634" s="89">
        <f t="shared" si="19"/>
        <v>7</v>
      </c>
      <c r="J634" s="94">
        <v>10000</v>
      </c>
      <c r="K634" s="91">
        <f t="shared" si="18"/>
        <v>70000</v>
      </c>
      <c r="L634" s="98"/>
      <c r="M634" s="208"/>
      <c r="N634" s="208"/>
      <c r="R634" s="35" t="s">
        <v>316</v>
      </c>
    </row>
    <row r="635" spans="1:18" s="34" customFormat="1" ht="48" customHeight="1">
      <c r="A635" s="36"/>
      <c r="B635" s="196" t="s">
        <v>604</v>
      </c>
      <c r="C635" s="357">
        <v>14111608</v>
      </c>
      <c r="D635" s="196" t="s">
        <v>525</v>
      </c>
      <c r="E635" s="198"/>
      <c r="F635" s="198"/>
      <c r="G635" s="198"/>
      <c r="H635" s="198">
        <v>200</v>
      </c>
      <c r="I635" s="199">
        <f t="shared" si="19"/>
        <v>200</v>
      </c>
      <c r="J635" s="206">
        <v>8000</v>
      </c>
      <c r="K635" s="201">
        <f t="shared" si="18"/>
        <v>1600000</v>
      </c>
      <c r="L635" s="207"/>
      <c r="M635" s="208"/>
      <c r="N635" s="208"/>
      <c r="R635" s="35" t="s">
        <v>317</v>
      </c>
    </row>
    <row r="636" spans="1:18" s="257" customFormat="1" ht="48" customHeight="1">
      <c r="A636" s="261"/>
      <c r="B636" s="118" t="s">
        <v>605</v>
      </c>
      <c r="C636" s="285">
        <v>14111608</v>
      </c>
      <c r="D636" s="118" t="s">
        <v>525</v>
      </c>
      <c r="E636" s="88"/>
      <c r="F636" s="88"/>
      <c r="G636" s="88"/>
      <c r="H636" s="88"/>
      <c r="I636" s="89">
        <f t="shared" si="19"/>
        <v>0</v>
      </c>
      <c r="J636" s="94">
        <v>1000</v>
      </c>
      <c r="K636" s="91">
        <f t="shared" si="18"/>
        <v>0</v>
      </c>
      <c r="L636" s="98"/>
      <c r="M636" s="264"/>
      <c r="N636" s="264"/>
      <c r="R636" s="258" t="s">
        <v>318</v>
      </c>
    </row>
    <row r="637" spans="1:18" s="67" customFormat="1" ht="48" customHeight="1">
      <c r="A637" s="69"/>
      <c r="B637" s="137" t="s">
        <v>1119</v>
      </c>
      <c r="C637" s="290"/>
      <c r="D637" s="118" t="s">
        <v>382</v>
      </c>
      <c r="E637" s="88"/>
      <c r="F637" s="88"/>
      <c r="G637" s="88"/>
      <c r="H637" s="88"/>
      <c r="I637" s="89">
        <f t="shared" si="19"/>
        <v>0</v>
      </c>
      <c r="J637" s="90"/>
      <c r="K637" s="91">
        <f t="shared" si="18"/>
        <v>0</v>
      </c>
      <c r="L637" s="92"/>
      <c r="M637" s="93"/>
      <c r="N637" s="93"/>
      <c r="R637" s="68"/>
    </row>
    <row r="638" spans="1:18" s="34" customFormat="1" ht="48" customHeight="1">
      <c r="A638" s="33"/>
      <c r="B638" s="196" t="s">
        <v>647</v>
      </c>
      <c r="C638" s="357">
        <v>14111608</v>
      </c>
      <c r="D638" s="196" t="s">
        <v>525</v>
      </c>
      <c r="E638" s="198"/>
      <c r="F638" s="198">
        <v>80</v>
      </c>
      <c r="G638" s="198"/>
      <c r="H638" s="198"/>
      <c r="I638" s="199">
        <f t="shared" si="19"/>
        <v>80</v>
      </c>
      <c r="J638" s="200">
        <v>6000</v>
      </c>
      <c r="K638" s="201">
        <f t="shared" si="18"/>
        <v>480000</v>
      </c>
      <c r="L638" s="202"/>
      <c r="M638" s="203"/>
      <c r="N638" s="203"/>
      <c r="R638" s="35"/>
    </row>
    <row r="639" spans="1:18" s="34" customFormat="1" ht="48" customHeight="1">
      <c r="A639" s="33"/>
      <c r="B639" s="196" t="s">
        <v>648</v>
      </c>
      <c r="C639" s="357">
        <v>14111608</v>
      </c>
      <c r="D639" s="196" t="s">
        <v>525</v>
      </c>
      <c r="E639" s="198"/>
      <c r="F639" s="198">
        <v>80</v>
      </c>
      <c r="G639" s="198"/>
      <c r="H639" s="198"/>
      <c r="I639" s="199">
        <f t="shared" si="19"/>
        <v>80</v>
      </c>
      <c r="J639" s="200">
        <v>6000</v>
      </c>
      <c r="K639" s="201">
        <f t="shared" si="18"/>
        <v>480000</v>
      </c>
      <c r="L639" s="202"/>
      <c r="M639" s="203"/>
      <c r="N639" s="203"/>
      <c r="R639" s="35"/>
    </row>
    <row r="640" spans="1:18" s="67" customFormat="1" ht="48" customHeight="1">
      <c r="A640" s="69"/>
      <c r="B640" s="118" t="s">
        <v>1290</v>
      </c>
      <c r="C640" s="285">
        <v>14111608</v>
      </c>
      <c r="D640" s="118" t="s">
        <v>525</v>
      </c>
      <c r="E640" s="105">
        <v>2</v>
      </c>
      <c r="F640" s="105"/>
      <c r="G640" s="105"/>
      <c r="H640" s="105"/>
      <c r="I640" s="89">
        <f t="shared" si="19"/>
        <v>2</v>
      </c>
      <c r="J640" s="267">
        <v>5250</v>
      </c>
      <c r="K640" s="91">
        <f t="shared" si="18"/>
        <v>10500</v>
      </c>
      <c r="L640" s="112"/>
      <c r="M640" s="229"/>
      <c r="N640" s="27"/>
      <c r="R640" s="68"/>
    </row>
    <row r="641" spans="1:18" s="150" customFormat="1" ht="48" customHeight="1">
      <c r="A641" s="64" t="s">
        <v>83</v>
      </c>
      <c r="B641" s="118" t="s">
        <v>591</v>
      </c>
      <c r="C641" s="285">
        <v>72102201</v>
      </c>
      <c r="D641" s="118" t="s">
        <v>525</v>
      </c>
      <c r="E641" s="88">
        <v>1</v>
      </c>
      <c r="F641" s="88"/>
      <c r="G641" s="88"/>
      <c r="H641" s="88"/>
      <c r="I641" s="89">
        <f t="shared" si="19"/>
        <v>1</v>
      </c>
      <c r="J641" s="90">
        <v>337244.42</v>
      </c>
      <c r="K641" s="91">
        <f t="shared" si="18"/>
        <v>337244.42</v>
      </c>
      <c r="L641" s="92"/>
      <c r="M641" s="93"/>
      <c r="N641" s="93"/>
      <c r="R641" s="151"/>
    </row>
    <row r="642" spans="1:18" s="43" customFormat="1" ht="48" customHeight="1">
      <c r="A642" s="28"/>
      <c r="B642" s="118" t="s">
        <v>592</v>
      </c>
      <c r="C642" s="285">
        <v>72102305</v>
      </c>
      <c r="D642" s="118" t="s">
        <v>525</v>
      </c>
      <c r="E642" s="88">
        <v>1</v>
      </c>
      <c r="F642" s="88"/>
      <c r="G642" s="88"/>
      <c r="H642" s="88"/>
      <c r="I642" s="89">
        <f t="shared" si="19"/>
        <v>1</v>
      </c>
      <c r="J642" s="90">
        <v>595000</v>
      </c>
      <c r="K642" s="91">
        <f t="shared" si="18"/>
        <v>595000</v>
      </c>
      <c r="L642" s="92"/>
      <c r="M642" s="93"/>
      <c r="N642" s="93"/>
      <c r="R642" s="44"/>
    </row>
    <row r="643" spans="1:18" s="34" customFormat="1" ht="48" customHeight="1" thickBot="1">
      <c r="A643" s="33"/>
      <c r="B643" s="196" t="s">
        <v>1241</v>
      </c>
      <c r="C643" s="357"/>
      <c r="D643" s="196" t="s">
        <v>864</v>
      </c>
      <c r="E643" s="237"/>
      <c r="F643" s="237"/>
      <c r="G643" s="237"/>
      <c r="H643" s="237"/>
      <c r="I643" s="199">
        <f t="shared" si="19"/>
        <v>0</v>
      </c>
      <c r="J643" s="222">
        <v>100000</v>
      </c>
      <c r="K643" s="201">
        <f t="shared" si="18"/>
        <v>0</v>
      </c>
      <c r="L643" s="219"/>
      <c r="M643" s="219"/>
      <c r="N643" s="33"/>
      <c r="R643" s="35"/>
    </row>
    <row r="644" spans="1:18" s="29" customFormat="1" ht="48" customHeight="1" thickBot="1">
      <c r="A644" s="42"/>
      <c r="B644" s="138" t="s">
        <v>919</v>
      </c>
      <c r="C644" s="318"/>
      <c r="D644" s="139" t="s">
        <v>382</v>
      </c>
      <c r="E644" s="88"/>
      <c r="F644" s="88"/>
      <c r="G644" s="88"/>
      <c r="H644" s="88"/>
      <c r="I644" s="89">
        <f t="shared" si="19"/>
        <v>0</v>
      </c>
      <c r="J644" s="103">
        <v>150000</v>
      </c>
      <c r="K644" s="91">
        <f t="shared" si="18"/>
        <v>0</v>
      </c>
      <c r="L644" s="92"/>
      <c r="M644" s="93"/>
      <c r="N644" s="93"/>
      <c r="R644" s="30"/>
    </row>
    <row r="645" spans="1:18" s="81" customFormat="1" ht="48" customHeight="1">
      <c r="A645" s="80"/>
      <c r="B645" s="118" t="s">
        <v>885</v>
      </c>
      <c r="C645" s="285">
        <v>40101701</v>
      </c>
      <c r="D645" s="118" t="s">
        <v>867</v>
      </c>
      <c r="E645" s="88"/>
      <c r="F645" s="88">
        <v>1</v>
      </c>
      <c r="G645" s="88"/>
      <c r="H645" s="88"/>
      <c r="I645" s="89">
        <f t="shared" si="19"/>
        <v>1</v>
      </c>
      <c r="J645" s="90">
        <v>123310</v>
      </c>
      <c r="K645" s="91">
        <f t="shared" si="18"/>
        <v>123310</v>
      </c>
      <c r="L645" s="92"/>
      <c r="M645" s="93"/>
      <c r="N645" s="93"/>
      <c r="R645" s="82"/>
    </row>
    <row r="646" spans="1:18" s="34" customFormat="1" ht="48" customHeight="1">
      <c r="A646" s="33"/>
      <c r="B646" s="118" t="s">
        <v>1011</v>
      </c>
      <c r="C646" s="285"/>
      <c r="D646" s="118" t="s">
        <v>867</v>
      </c>
      <c r="E646" s="88"/>
      <c r="F646" s="88"/>
      <c r="G646" s="88"/>
      <c r="H646" s="88"/>
      <c r="I646" s="89">
        <f t="shared" si="19"/>
        <v>0</v>
      </c>
      <c r="J646" s="90">
        <v>19500</v>
      </c>
      <c r="K646" s="91">
        <f t="shared" si="18"/>
        <v>0</v>
      </c>
      <c r="L646" s="92"/>
      <c r="M646" s="93"/>
      <c r="N646" s="93"/>
      <c r="R646" s="35"/>
    </row>
    <row r="647" spans="1:18" s="34" customFormat="1" ht="48" customHeight="1">
      <c r="A647" s="33"/>
      <c r="B647" s="118" t="s">
        <v>1070</v>
      </c>
      <c r="C647" s="285">
        <v>40101701</v>
      </c>
      <c r="D647" s="118" t="s">
        <v>867</v>
      </c>
      <c r="E647" s="88"/>
      <c r="F647" s="88">
        <v>3</v>
      </c>
      <c r="G647" s="88"/>
      <c r="H647" s="88"/>
      <c r="I647" s="89">
        <f t="shared" si="19"/>
        <v>3</v>
      </c>
      <c r="J647" s="90">
        <v>170000</v>
      </c>
      <c r="K647" s="440">
        <f t="shared" si="18"/>
        <v>510000</v>
      </c>
      <c r="L647" s="92"/>
      <c r="M647" s="203"/>
      <c r="N647" s="203"/>
      <c r="R647" s="35"/>
    </row>
    <row r="648" spans="1:18" s="34" customFormat="1" ht="48" customHeight="1">
      <c r="A648" s="33"/>
      <c r="B648" s="278" t="s">
        <v>1579</v>
      </c>
      <c r="C648" s="357">
        <v>40101701</v>
      </c>
      <c r="D648" s="196" t="s">
        <v>867</v>
      </c>
      <c r="E648" s="237"/>
      <c r="F648" s="237">
        <v>3</v>
      </c>
      <c r="G648" s="237"/>
      <c r="H648" s="237"/>
      <c r="I648" s="199">
        <f t="shared" si="19"/>
        <v>3</v>
      </c>
      <c r="J648" s="222">
        <v>170000</v>
      </c>
      <c r="K648" s="440">
        <f t="shared" si="18"/>
        <v>510000</v>
      </c>
      <c r="L648" s="219"/>
      <c r="M648" s="219"/>
      <c r="N648" s="33"/>
      <c r="R648" s="35"/>
    </row>
    <row r="649" spans="1:18" s="257" customFormat="1" ht="48" customHeight="1">
      <c r="A649" s="247"/>
      <c r="B649" s="277" t="s">
        <v>1580</v>
      </c>
      <c r="C649" s="285"/>
      <c r="D649" s="118" t="s">
        <v>867</v>
      </c>
      <c r="E649" s="105"/>
      <c r="F649" s="105"/>
      <c r="G649" s="105"/>
      <c r="H649" s="105"/>
      <c r="I649" s="89">
        <f t="shared" si="19"/>
        <v>0</v>
      </c>
      <c r="J649" s="267">
        <v>90000</v>
      </c>
      <c r="K649" s="91">
        <f t="shared" si="18"/>
        <v>0</v>
      </c>
      <c r="L649" s="112"/>
      <c r="M649" s="280"/>
      <c r="N649" s="247"/>
      <c r="R649" s="258"/>
    </row>
    <row r="650" spans="1:18" s="34" customFormat="1" ht="84" customHeight="1">
      <c r="A650" s="33"/>
      <c r="B650" s="118" t="s">
        <v>1169</v>
      </c>
      <c r="C650" s="285"/>
      <c r="D650" s="118" t="s">
        <v>867</v>
      </c>
      <c r="E650" s="88"/>
      <c r="F650" s="88"/>
      <c r="G650" s="88"/>
      <c r="H650" s="88"/>
      <c r="I650" s="89">
        <f t="shared" si="19"/>
        <v>0</v>
      </c>
      <c r="J650" s="90">
        <v>792041.16</v>
      </c>
      <c r="K650" s="91">
        <f t="shared" si="18"/>
        <v>0</v>
      </c>
      <c r="L650" s="112"/>
      <c r="M650" s="112"/>
      <c r="N650" s="113"/>
      <c r="R650" s="35"/>
    </row>
    <row r="651" spans="1:18" s="29" customFormat="1" ht="48" customHeight="1">
      <c r="A651" s="13"/>
      <c r="B651" s="118" t="s">
        <v>588</v>
      </c>
      <c r="C651" s="285">
        <v>40151601</v>
      </c>
      <c r="D651" s="118" t="s">
        <v>382</v>
      </c>
      <c r="E651" s="88"/>
      <c r="F651" s="88">
        <v>1</v>
      </c>
      <c r="G651" s="88">
        <v>2</v>
      </c>
      <c r="H651" s="88"/>
      <c r="I651" s="89">
        <f t="shared" si="19"/>
        <v>3</v>
      </c>
      <c r="J651" s="90">
        <v>25000</v>
      </c>
      <c r="K651" s="91">
        <f t="shared" si="18"/>
        <v>75000</v>
      </c>
      <c r="L651" s="98"/>
      <c r="M651" s="99"/>
      <c r="N651" s="99"/>
      <c r="R651" s="30"/>
    </row>
    <row r="652" spans="1:18" s="29" customFormat="1" ht="48" customHeight="1">
      <c r="A652" s="31"/>
      <c r="B652" s="118" t="s">
        <v>588</v>
      </c>
      <c r="C652" s="285"/>
      <c r="D652" s="118" t="s">
        <v>382</v>
      </c>
      <c r="E652" s="88"/>
      <c r="F652" s="88"/>
      <c r="G652" s="88"/>
      <c r="H652" s="88"/>
      <c r="I652" s="89">
        <f t="shared" si="19"/>
        <v>0</v>
      </c>
      <c r="J652" s="94">
        <v>25000</v>
      </c>
      <c r="K652" s="91">
        <f t="shared" si="18"/>
        <v>0</v>
      </c>
      <c r="L652" s="98"/>
      <c r="M652" s="99"/>
      <c r="N652" s="99"/>
      <c r="R652" s="30"/>
    </row>
    <row r="653" spans="1:18" s="34" customFormat="1" ht="63" customHeight="1">
      <c r="A653" s="36" t="s">
        <v>352</v>
      </c>
      <c r="B653" s="196" t="s">
        <v>589</v>
      </c>
      <c r="C653" s="357"/>
      <c r="D653" s="196" t="s">
        <v>525</v>
      </c>
      <c r="E653" s="198"/>
      <c r="F653" s="198"/>
      <c r="G653" s="198"/>
      <c r="H653" s="198"/>
      <c r="I653" s="199">
        <f t="shared" si="19"/>
        <v>0</v>
      </c>
      <c r="J653" s="206">
        <v>30000</v>
      </c>
      <c r="K653" s="201">
        <f t="shared" si="18"/>
        <v>0</v>
      </c>
      <c r="L653" s="207"/>
      <c r="M653" s="208"/>
      <c r="N653" s="208"/>
      <c r="R653" s="35"/>
    </row>
    <row r="654" spans="1:18" s="34" customFormat="1" ht="106.5" customHeight="1">
      <c r="A654" s="36"/>
      <c r="B654" s="118" t="s">
        <v>1014</v>
      </c>
      <c r="C654" s="285"/>
      <c r="D654" s="118" t="s">
        <v>525</v>
      </c>
      <c r="E654" s="88"/>
      <c r="F654" s="88"/>
      <c r="G654" s="88"/>
      <c r="H654" s="88"/>
      <c r="I654" s="89">
        <f t="shared" si="19"/>
        <v>0</v>
      </c>
      <c r="J654" s="94">
        <v>250000</v>
      </c>
      <c r="K654" s="91">
        <f t="shared" si="18"/>
        <v>0</v>
      </c>
      <c r="L654" s="98"/>
      <c r="M654" s="99"/>
      <c r="N654" s="99"/>
      <c r="R654" s="35"/>
    </row>
    <row r="655" spans="1:18" s="34" customFormat="1" ht="59.25" customHeight="1">
      <c r="A655" s="36"/>
      <c r="B655" s="118" t="s">
        <v>1015</v>
      </c>
      <c r="C655" s="285"/>
      <c r="D655" s="118" t="s">
        <v>864</v>
      </c>
      <c r="E655" s="88"/>
      <c r="F655" s="88"/>
      <c r="G655" s="88"/>
      <c r="H655" s="88"/>
      <c r="I655" s="89">
        <f t="shared" si="19"/>
        <v>0</v>
      </c>
      <c r="J655" s="94">
        <v>100000</v>
      </c>
      <c r="K655" s="91">
        <f t="shared" si="18"/>
        <v>0</v>
      </c>
      <c r="L655" s="98"/>
      <c r="M655" s="99"/>
      <c r="N655" s="99"/>
      <c r="R655" s="35"/>
    </row>
    <row r="656" spans="1:18" s="57" customFormat="1" ht="68.25" customHeight="1">
      <c r="A656" s="56"/>
      <c r="B656" s="118" t="s">
        <v>1016</v>
      </c>
      <c r="C656" s="285"/>
      <c r="D656" s="118" t="s">
        <v>525</v>
      </c>
      <c r="E656" s="104"/>
      <c r="F656" s="104"/>
      <c r="G656" s="104"/>
      <c r="H656" s="104"/>
      <c r="I656" s="89">
        <f t="shared" si="19"/>
        <v>0</v>
      </c>
      <c r="J656" s="90">
        <v>210000</v>
      </c>
      <c r="K656" s="91">
        <f t="shared" si="18"/>
        <v>0</v>
      </c>
      <c r="L656" s="98"/>
      <c r="M656" s="99"/>
      <c r="N656" s="99"/>
      <c r="R656" s="58"/>
    </row>
    <row r="657" spans="1:18" s="150" customFormat="1" ht="48" customHeight="1">
      <c r="A657" s="63"/>
      <c r="B657" s="118" t="s">
        <v>1017</v>
      </c>
      <c r="C657" s="285"/>
      <c r="D657" s="118" t="s">
        <v>525</v>
      </c>
      <c r="E657" s="104"/>
      <c r="F657" s="104"/>
      <c r="G657" s="104"/>
      <c r="H657" s="104"/>
      <c r="I657" s="89">
        <f t="shared" si="19"/>
        <v>0</v>
      </c>
      <c r="J657" s="90">
        <v>160000</v>
      </c>
      <c r="K657" s="91">
        <f t="shared" si="18"/>
        <v>0</v>
      </c>
      <c r="L657" s="98"/>
      <c r="M657" s="99"/>
      <c r="N657" s="99"/>
      <c r="R657" s="151"/>
    </row>
    <row r="658" spans="1:18" s="34" customFormat="1" ht="48" customHeight="1">
      <c r="A658" s="36"/>
      <c r="B658" s="118" t="s">
        <v>1018</v>
      </c>
      <c r="C658" s="285"/>
      <c r="D658" s="118"/>
      <c r="E658" s="104"/>
      <c r="F658" s="104"/>
      <c r="G658" s="104"/>
      <c r="H658" s="104"/>
      <c r="I658" s="89">
        <f t="shared" si="19"/>
        <v>0</v>
      </c>
      <c r="J658" s="90">
        <v>160001</v>
      </c>
      <c r="K658" s="91">
        <f t="shared" si="18"/>
        <v>0</v>
      </c>
      <c r="L658" s="98"/>
      <c r="M658" s="99"/>
      <c r="N658" s="99"/>
      <c r="R658" s="35"/>
    </row>
    <row r="659" spans="1:18" s="34" customFormat="1" ht="48" customHeight="1">
      <c r="A659" s="36"/>
      <c r="B659" s="118" t="s">
        <v>1019</v>
      </c>
      <c r="C659" s="285"/>
      <c r="D659" s="118" t="s">
        <v>525</v>
      </c>
      <c r="E659" s="104"/>
      <c r="F659" s="104"/>
      <c r="G659" s="104"/>
      <c r="H659" s="104"/>
      <c r="I659" s="89">
        <f t="shared" si="19"/>
        <v>0</v>
      </c>
      <c r="J659" s="90">
        <v>160002</v>
      </c>
      <c r="K659" s="91">
        <f t="shared" si="18"/>
        <v>0</v>
      </c>
      <c r="L659" s="98"/>
      <c r="M659" s="99"/>
      <c r="N659" s="99"/>
      <c r="R659" s="35"/>
    </row>
    <row r="660" spans="1:18" s="34" customFormat="1" ht="48" customHeight="1">
      <c r="A660" s="36"/>
      <c r="B660" s="196" t="s">
        <v>923</v>
      </c>
      <c r="C660" s="357"/>
      <c r="D660" s="196" t="s">
        <v>525</v>
      </c>
      <c r="E660" s="235">
        <v>1</v>
      </c>
      <c r="F660" s="235"/>
      <c r="G660" s="235"/>
      <c r="H660" s="235"/>
      <c r="I660" s="199">
        <f t="shared" si="19"/>
        <v>1</v>
      </c>
      <c r="J660" s="200">
        <v>175000</v>
      </c>
      <c r="K660" s="439">
        <f t="shared" si="18"/>
        <v>175000</v>
      </c>
      <c r="L660" s="207"/>
      <c r="M660" s="208"/>
      <c r="N660" s="208"/>
      <c r="R660" s="35"/>
    </row>
    <row r="661" spans="1:18" s="34" customFormat="1" ht="48" customHeight="1">
      <c r="A661" s="36"/>
      <c r="B661" s="118" t="s">
        <v>1080</v>
      </c>
      <c r="C661" s="285"/>
      <c r="D661" s="118" t="s">
        <v>525</v>
      </c>
      <c r="E661" s="104"/>
      <c r="F661" s="104"/>
      <c r="G661" s="104"/>
      <c r="H661" s="104"/>
      <c r="I661" s="89">
        <f t="shared" si="19"/>
        <v>0</v>
      </c>
      <c r="J661" s="90">
        <v>160004</v>
      </c>
      <c r="K661" s="91">
        <f aca="true" t="shared" si="20" ref="K661:K776">I661*J661</f>
        <v>0</v>
      </c>
      <c r="L661" s="98"/>
      <c r="M661" s="99"/>
      <c r="N661" s="99"/>
      <c r="R661" s="35"/>
    </row>
    <row r="662" spans="1:18" s="34" customFormat="1" ht="48" customHeight="1">
      <c r="A662" s="36"/>
      <c r="B662" s="118" t="s">
        <v>1081</v>
      </c>
      <c r="C662" s="285"/>
      <c r="D662" s="118" t="s">
        <v>525</v>
      </c>
      <c r="E662" s="104"/>
      <c r="F662" s="104"/>
      <c r="G662" s="104"/>
      <c r="H662" s="104"/>
      <c r="I662" s="89">
        <f t="shared" si="19"/>
        <v>0</v>
      </c>
      <c r="J662" s="90">
        <v>160005</v>
      </c>
      <c r="K662" s="91">
        <f t="shared" si="20"/>
        <v>0</v>
      </c>
      <c r="L662" s="98"/>
      <c r="M662" s="99"/>
      <c r="N662" s="99"/>
      <c r="R662" s="35"/>
    </row>
    <row r="663" spans="1:18" s="34" customFormat="1" ht="48" customHeight="1">
      <c r="A663" s="36"/>
      <c r="B663" s="118" t="s">
        <v>929</v>
      </c>
      <c r="C663" s="285"/>
      <c r="D663" s="118" t="s">
        <v>525</v>
      </c>
      <c r="E663" s="104"/>
      <c r="F663" s="104"/>
      <c r="G663" s="104"/>
      <c r="H663" s="104"/>
      <c r="I663" s="89">
        <f t="shared" si="19"/>
        <v>0</v>
      </c>
      <c r="J663" s="90">
        <v>160006</v>
      </c>
      <c r="K663" s="91">
        <f t="shared" si="20"/>
        <v>0</v>
      </c>
      <c r="L663" s="98"/>
      <c r="M663" s="99"/>
      <c r="N663" s="99"/>
      <c r="R663" s="35"/>
    </row>
    <row r="664" spans="1:18" s="34" customFormat="1" ht="48" customHeight="1">
      <c r="A664" s="36"/>
      <c r="B664" s="118" t="s">
        <v>941</v>
      </c>
      <c r="C664" s="285"/>
      <c r="D664" s="118" t="s">
        <v>525</v>
      </c>
      <c r="E664" s="104"/>
      <c r="F664" s="104"/>
      <c r="G664" s="104"/>
      <c r="H664" s="104"/>
      <c r="I664" s="89">
        <f t="shared" si="19"/>
        <v>0</v>
      </c>
      <c r="J664" s="90">
        <v>160007</v>
      </c>
      <c r="K664" s="91">
        <f t="shared" si="20"/>
        <v>0</v>
      </c>
      <c r="L664" s="98"/>
      <c r="M664" s="99"/>
      <c r="N664" s="99"/>
      <c r="R664" s="35"/>
    </row>
    <row r="665" spans="1:18" s="29" customFormat="1" ht="48" customHeight="1">
      <c r="A665" s="36"/>
      <c r="B665" s="118" t="s">
        <v>923</v>
      </c>
      <c r="C665" s="285"/>
      <c r="D665" s="118" t="s">
        <v>864</v>
      </c>
      <c r="E665" s="104"/>
      <c r="F665" s="104"/>
      <c r="G665" s="104"/>
      <c r="H665" s="104"/>
      <c r="I665" s="89">
        <f aca="true" t="shared" si="21" ref="I665:I780">E665+F665+G665+H665</f>
        <v>0</v>
      </c>
      <c r="J665" s="90">
        <v>160008</v>
      </c>
      <c r="K665" s="91">
        <f t="shared" si="20"/>
        <v>0</v>
      </c>
      <c r="L665" s="98"/>
      <c r="M665" s="99"/>
      <c r="N665" s="99"/>
      <c r="R665" s="30"/>
    </row>
    <row r="666" spans="1:18" s="34" customFormat="1" ht="79.5" customHeight="1">
      <c r="A666" s="36"/>
      <c r="B666" s="118" t="s">
        <v>1603</v>
      </c>
      <c r="C666" s="285"/>
      <c r="D666" s="118" t="s">
        <v>864</v>
      </c>
      <c r="E666" s="104"/>
      <c r="F666" s="104">
        <v>5</v>
      </c>
      <c r="G666" s="104"/>
      <c r="H666" s="104"/>
      <c r="I666" s="89">
        <f t="shared" si="21"/>
        <v>5</v>
      </c>
      <c r="J666" s="90">
        <v>49000</v>
      </c>
      <c r="K666" s="91">
        <f t="shared" si="20"/>
        <v>245000</v>
      </c>
      <c r="L666" s="98"/>
      <c r="M666" s="99"/>
      <c r="N666" s="99"/>
      <c r="R666" s="35"/>
    </row>
    <row r="667" spans="1:18" s="34" customFormat="1" ht="79.5" customHeight="1">
      <c r="A667" s="36"/>
      <c r="B667" s="118" t="s">
        <v>1604</v>
      </c>
      <c r="C667" s="286"/>
      <c r="D667" s="118" t="s">
        <v>864</v>
      </c>
      <c r="E667" s="308"/>
      <c r="F667" s="308">
        <v>10</v>
      </c>
      <c r="G667" s="308"/>
      <c r="H667" s="308"/>
      <c r="I667" s="89">
        <f t="shared" si="21"/>
        <v>10</v>
      </c>
      <c r="J667" s="267">
        <v>24500</v>
      </c>
      <c r="K667" s="91">
        <f t="shared" si="20"/>
        <v>245000</v>
      </c>
      <c r="L667" s="173"/>
      <c r="M667" s="231"/>
      <c r="N667" s="232"/>
      <c r="R667" s="35"/>
    </row>
    <row r="668" spans="1:18" s="34" customFormat="1" ht="79.5" customHeight="1">
      <c r="A668" s="36"/>
      <c r="B668" s="118" t="s">
        <v>1605</v>
      </c>
      <c r="C668" s="286"/>
      <c r="D668" s="118" t="s">
        <v>864</v>
      </c>
      <c r="E668" s="308"/>
      <c r="F668" s="308">
        <v>1</v>
      </c>
      <c r="G668" s="308"/>
      <c r="H668" s="309"/>
      <c r="I668" s="89">
        <f t="shared" si="21"/>
        <v>1</v>
      </c>
      <c r="J668" s="267">
        <v>60000</v>
      </c>
      <c r="K668" s="439">
        <f t="shared" si="20"/>
        <v>60000</v>
      </c>
      <c r="L668" s="173"/>
      <c r="M668" s="218"/>
      <c r="N668" s="36"/>
      <c r="R668" s="35"/>
    </row>
    <row r="669" spans="1:18" s="34" customFormat="1" ht="79.5" customHeight="1">
      <c r="A669" s="36"/>
      <c r="B669" s="118" t="s">
        <v>1606</v>
      </c>
      <c r="C669" s="286">
        <v>78101901</v>
      </c>
      <c r="D669" s="118" t="s">
        <v>864</v>
      </c>
      <c r="E669" s="308"/>
      <c r="F669" s="308">
        <v>1</v>
      </c>
      <c r="G669" s="309"/>
      <c r="H669" s="309"/>
      <c r="I669" s="89">
        <f t="shared" si="21"/>
        <v>1</v>
      </c>
      <c r="J669" s="267">
        <v>60000</v>
      </c>
      <c r="K669" s="439">
        <f t="shared" si="20"/>
        <v>60000</v>
      </c>
      <c r="L669" s="173"/>
      <c r="M669" s="218"/>
      <c r="N669" s="36"/>
      <c r="R669" s="35"/>
    </row>
    <row r="670" spans="1:18" s="34" customFormat="1" ht="79.5" customHeight="1">
      <c r="A670" s="36"/>
      <c r="B670" s="519" t="s">
        <v>1607</v>
      </c>
      <c r="C670" s="520"/>
      <c r="D670" s="519" t="s">
        <v>864</v>
      </c>
      <c r="E670" s="521"/>
      <c r="F670" s="522"/>
      <c r="G670" s="521">
        <v>2</v>
      </c>
      <c r="H670" s="522"/>
      <c r="I670" s="523">
        <f t="shared" si="21"/>
        <v>2</v>
      </c>
      <c r="J670" s="524">
        <v>82500</v>
      </c>
      <c r="K670" s="525">
        <f t="shared" si="20"/>
        <v>165000</v>
      </c>
      <c r="L670" s="526"/>
      <c r="M670" s="231"/>
      <c r="N670" s="232"/>
      <c r="R670" s="35"/>
    </row>
    <row r="671" spans="1:18" s="34" customFormat="1" ht="79.5" customHeight="1">
      <c r="A671" s="36"/>
      <c r="B671" s="118" t="s">
        <v>1608</v>
      </c>
      <c r="C671" s="286"/>
      <c r="D671" s="118" t="s">
        <v>864</v>
      </c>
      <c r="E671" s="308"/>
      <c r="F671" s="309"/>
      <c r="G671" s="308">
        <v>2</v>
      </c>
      <c r="H671" s="309"/>
      <c r="I671" s="89">
        <f t="shared" si="21"/>
        <v>2</v>
      </c>
      <c r="J671" s="267">
        <v>80000</v>
      </c>
      <c r="K671" s="439">
        <f t="shared" si="20"/>
        <v>160000</v>
      </c>
      <c r="L671" s="173"/>
      <c r="M671" s="218"/>
      <c r="N671" s="36"/>
      <c r="R671" s="35"/>
    </row>
    <row r="672" spans="1:18" s="34" customFormat="1" ht="79.5" customHeight="1">
      <c r="A672" s="36"/>
      <c r="B672" s="118" t="s">
        <v>1609</v>
      </c>
      <c r="C672" s="286"/>
      <c r="D672" s="118" t="s">
        <v>864</v>
      </c>
      <c r="E672" s="308"/>
      <c r="F672" s="309"/>
      <c r="G672" s="308">
        <v>2</v>
      </c>
      <c r="H672" s="309"/>
      <c r="I672" s="89">
        <f t="shared" si="21"/>
        <v>2</v>
      </c>
      <c r="J672" s="267">
        <v>20000</v>
      </c>
      <c r="K672" s="439">
        <f t="shared" si="20"/>
        <v>40000</v>
      </c>
      <c r="L672" s="173"/>
      <c r="M672" s="218"/>
      <c r="N672" s="36"/>
      <c r="R672" s="35"/>
    </row>
    <row r="673" spans="1:18" s="57" customFormat="1" ht="104.25" customHeight="1">
      <c r="A673" s="56"/>
      <c r="B673" s="512" t="s">
        <v>1649</v>
      </c>
      <c r="C673" s="513"/>
      <c r="D673" s="369" t="s">
        <v>864</v>
      </c>
      <c r="E673" s="371">
        <v>1</v>
      </c>
      <c r="F673" s="371"/>
      <c r="G673" s="376"/>
      <c r="H673" s="376"/>
      <c r="I673" s="372">
        <f t="shared" si="21"/>
        <v>1</v>
      </c>
      <c r="J673" s="373">
        <v>470400</v>
      </c>
      <c r="K673" s="514">
        <f t="shared" si="20"/>
        <v>470400</v>
      </c>
      <c r="L673" s="377"/>
      <c r="M673" s="377"/>
      <c r="N673" s="56"/>
      <c r="R673" s="58"/>
    </row>
    <row r="674" spans="1:18" s="57" customFormat="1" ht="115.5" customHeight="1">
      <c r="A674" s="56"/>
      <c r="B674" s="512" t="s">
        <v>1676</v>
      </c>
      <c r="C674" s="513"/>
      <c r="D674" s="369" t="s">
        <v>864</v>
      </c>
      <c r="E674" s="371"/>
      <c r="F674" s="371">
        <v>1</v>
      </c>
      <c r="G674" s="376"/>
      <c r="H674" s="376"/>
      <c r="I674" s="372">
        <f t="shared" si="21"/>
        <v>1</v>
      </c>
      <c r="J674" s="373">
        <v>1528800</v>
      </c>
      <c r="K674" s="514">
        <f t="shared" si="20"/>
        <v>1528800</v>
      </c>
      <c r="L674" s="377"/>
      <c r="M674" s="377"/>
      <c r="N674" s="56"/>
      <c r="R674" s="58"/>
    </row>
    <row r="675" spans="1:18" s="57" customFormat="1" ht="127.5" customHeight="1">
      <c r="A675" s="56"/>
      <c r="B675" s="512" t="s">
        <v>1651</v>
      </c>
      <c r="C675" s="513"/>
      <c r="D675" s="369" t="s">
        <v>864</v>
      </c>
      <c r="E675" s="371"/>
      <c r="F675" s="371">
        <v>1</v>
      </c>
      <c r="G675" s="376"/>
      <c r="H675" s="376"/>
      <c r="I675" s="372">
        <f t="shared" si="21"/>
        <v>1</v>
      </c>
      <c r="J675" s="373">
        <v>117600</v>
      </c>
      <c r="K675" s="514">
        <f t="shared" si="20"/>
        <v>117600</v>
      </c>
      <c r="L675" s="377"/>
      <c r="M675" s="377"/>
      <c r="N675" s="56"/>
      <c r="R675" s="58"/>
    </row>
    <row r="676" spans="1:18" s="57" customFormat="1" ht="112.5" customHeight="1">
      <c r="A676" s="56"/>
      <c r="B676" s="512" t="s">
        <v>1652</v>
      </c>
      <c r="C676" s="513"/>
      <c r="D676" s="369" t="s">
        <v>864</v>
      </c>
      <c r="E676" s="371"/>
      <c r="F676" s="371">
        <v>1</v>
      </c>
      <c r="G676" s="376"/>
      <c r="H676" s="376"/>
      <c r="I676" s="372">
        <f t="shared" si="21"/>
        <v>1</v>
      </c>
      <c r="J676" s="373">
        <v>188160</v>
      </c>
      <c r="K676" s="514">
        <f t="shared" si="20"/>
        <v>188160</v>
      </c>
      <c r="L676" s="377"/>
      <c r="M676" s="377"/>
      <c r="N676" s="56"/>
      <c r="R676" s="58"/>
    </row>
    <row r="677" spans="1:18" s="57" customFormat="1" ht="109.5" customHeight="1">
      <c r="A677" s="56"/>
      <c r="B677" s="512" t="s">
        <v>1653</v>
      </c>
      <c r="C677" s="513"/>
      <c r="D677" s="369" t="s">
        <v>864</v>
      </c>
      <c r="E677" s="371"/>
      <c r="F677" s="371">
        <v>1</v>
      </c>
      <c r="G677" s="376"/>
      <c r="H677" s="376"/>
      <c r="I677" s="372">
        <f t="shared" si="21"/>
        <v>1</v>
      </c>
      <c r="J677" s="373">
        <v>176400</v>
      </c>
      <c r="K677" s="514">
        <f t="shared" si="20"/>
        <v>176400</v>
      </c>
      <c r="L677" s="377"/>
      <c r="M677" s="377"/>
      <c r="N677" s="56"/>
      <c r="R677" s="58"/>
    </row>
    <row r="678" spans="1:18" s="57" customFormat="1" ht="135" customHeight="1">
      <c r="A678" s="56"/>
      <c r="B678" s="512" t="s">
        <v>1654</v>
      </c>
      <c r="C678" s="513"/>
      <c r="D678" s="369" t="s">
        <v>864</v>
      </c>
      <c r="E678" s="371"/>
      <c r="F678" s="371">
        <v>1</v>
      </c>
      <c r="G678" s="371"/>
      <c r="H678" s="371"/>
      <c r="I678" s="372">
        <f t="shared" si="21"/>
        <v>1</v>
      </c>
      <c r="J678" s="373">
        <v>429240</v>
      </c>
      <c r="K678" s="514">
        <f t="shared" si="20"/>
        <v>429240</v>
      </c>
      <c r="L678" s="377"/>
      <c r="M678" s="377"/>
      <c r="N678" s="56"/>
      <c r="R678" s="58"/>
    </row>
    <row r="679" spans="1:18" s="57" customFormat="1" ht="139.5" customHeight="1">
      <c r="A679" s="56"/>
      <c r="B679" s="512" t="s">
        <v>1655</v>
      </c>
      <c r="C679" s="513"/>
      <c r="D679" s="369" t="s">
        <v>864</v>
      </c>
      <c r="E679" s="371"/>
      <c r="F679" s="371">
        <v>1</v>
      </c>
      <c r="G679" s="371"/>
      <c r="H679" s="371"/>
      <c r="I679" s="372">
        <f t="shared" si="21"/>
        <v>1</v>
      </c>
      <c r="J679" s="373">
        <v>317520</v>
      </c>
      <c r="K679" s="514">
        <f t="shared" si="20"/>
        <v>317520</v>
      </c>
      <c r="L679" s="377"/>
      <c r="M679" s="377"/>
      <c r="N679" s="56"/>
      <c r="R679" s="58"/>
    </row>
    <row r="680" spans="1:18" s="57" customFormat="1" ht="103.5" customHeight="1">
      <c r="A680" s="56"/>
      <c r="B680" s="512" t="s">
        <v>1656</v>
      </c>
      <c r="C680" s="513"/>
      <c r="D680" s="369" t="s">
        <v>864</v>
      </c>
      <c r="E680" s="371"/>
      <c r="F680" s="371">
        <v>1</v>
      </c>
      <c r="G680" s="371"/>
      <c r="H680" s="371"/>
      <c r="I680" s="372">
        <f t="shared" si="21"/>
        <v>1</v>
      </c>
      <c r="J680" s="373">
        <v>352800</v>
      </c>
      <c r="K680" s="514">
        <f t="shared" si="20"/>
        <v>352800</v>
      </c>
      <c r="L680" s="377"/>
      <c r="M680" s="377"/>
      <c r="N680" s="56"/>
      <c r="R680" s="58"/>
    </row>
    <row r="681" spans="1:18" s="57" customFormat="1" ht="120" customHeight="1">
      <c r="A681" s="56"/>
      <c r="B681" s="512" t="s">
        <v>1657</v>
      </c>
      <c r="C681" s="513"/>
      <c r="D681" s="369" t="s">
        <v>864</v>
      </c>
      <c r="E681" s="371"/>
      <c r="F681" s="371">
        <v>1</v>
      </c>
      <c r="G681" s="371"/>
      <c r="H681" s="371"/>
      <c r="I681" s="372">
        <f t="shared" si="21"/>
        <v>1</v>
      </c>
      <c r="J681" s="373">
        <v>88200</v>
      </c>
      <c r="K681" s="514">
        <f t="shared" si="20"/>
        <v>88200</v>
      </c>
      <c r="L681" s="377"/>
      <c r="M681" s="377"/>
      <c r="N681" s="56"/>
      <c r="R681" s="58"/>
    </row>
    <row r="682" spans="1:18" s="57" customFormat="1" ht="132" customHeight="1">
      <c r="A682" s="56"/>
      <c r="B682" s="512" t="s">
        <v>1677</v>
      </c>
      <c r="C682" s="513"/>
      <c r="D682" s="369" t="s">
        <v>864</v>
      </c>
      <c r="E682" s="371"/>
      <c r="F682" s="376"/>
      <c r="G682" s="371"/>
      <c r="H682" s="371">
        <v>1</v>
      </c>
      <c r="I682" s="372">
        <f t="shared" si="21"/>
        <v>1</v>
      </c>
      <c r="J682" s="373">
        <v>264600</v>
      </c>
      <c r="K682" s="514">
        <f t="shared" si="20"/>
        <v>264600</v>
      </c>
      <c r="L682" s="377"/>
      <c r="M682" s="377"/>
      <c r="N682" s="56"/>
      <c r="R682" s="58"/>
    </row>
    <row r="683" spans="1:18" s="57" customFormat="1" ht="114" customHeight="1">
      <c r="A683" s="56"/>
      <c r="B683" s="512" t="s">
        <v>1667</v>
      </c>
      <c r="C683" s="375"/>
      <c r="D683" s="369" t="s">
        <v>864</v>
      </c>
      <c r="E683" s="515"/>
      <c r="F683" s="515"/>
      <c r="G683" s="515"/>
      <c r="H683" s="515">
        <v>1</v>
      </c>
      <c r="I683" s="372">
        <f t="shared" si="21"/>
        <v>1</v>
      </c>
      <c r="J683" s="516">
        <v>2018016</v>
      </c>
      <c r="K683" s="514">
        <f t="shared" si="20"/>
        <v>2018016</v>
      </c>
      <c r="L683" s="517"/>
      <c r="M683" s="518"/>
      <c r="N683" s="518"/>
      <c r="R683" s="58"/>
    </row>
    <row r="684" spans="1:18" s="57" customFormat="1" ht="106.5" customHeight="1">
      <c r="A684" s="56"/>
      <c r="B684" s="512" t="s">
        <v>1668</v>
      </c>
      <c r="C684" s="375"/>
      <c r="D684" s="369" t="s">
        <v>864</v>
      </c>
      <c r="E684" s="376"/>
      <c r="F684" s="376"/>
      <c r="G684" s="371"/>
      <c r="H684" s="371">
        <v>1</v>
      </c>
      <c r="I684" s="372">
        <f t="shared" si="21"/>
        <v>1</v>
      </c>
      <c r="J684" s="516">
        <v>1241856</v>
      </c>
      <c r="K684" s="514">
        <f t="shared" si="20"/>
        <v>1241856</v>
      </c>
      <c r="L684" s="377"/>
      <c r="M684" s="377"/>
      <c r="N684" s="56"/>
      <c r="R684" s="58"/>
    </row>
    <row r="685" spans="1:18" s="57" customFormat="1" ht="120" customHeight="1">
      <c r="A685" s="56"/>
      <c r="B685" s="512" t="s">
        <v>1678</v>
      </c>
      <c r="C685" s="375"/>
      <c r="D685" s="369" t="s">
        <v>864</v>
      </c>
      <c r="E685" s="376"/>
      <c r="F685" s="376"/>
      <c r="G685" s="371"/>
      <c r="H685" s="371">
        <v>1</v>
      </c>
      <c r="I685" s="372"/>
      <c r="J685" s="516">
        <v>267540</v>
      </c>
      <c r="K685" s="514">
        <f t="shared" si="20"/>
        <v>0</v>
      </c>
      <c r="L685" s="377"/>
      <c r="M685" s="377"/>
      <c r="N685" s="56"/>
      <c r="R685" s="58"/>
    </row>
    <row r="686" spans="1:18" s="57" customFormat="1" ht="118.5" customHeight="1">
      <c r="A686" s="56"/>
      <c r="B686" s="512" t="s">
        <v>1679</v>
      </c>
      <c r="C686" s="375"/>
      <c r="D686" s="369" t="s">
        <v>864</v>
      </c>
      <c r="E686" s="376"/>
      <c r="F686" s="376"/>
      <c r="G686" s="371"/>
      <c r="H686" s="371">
        <v>1</v>
      </c>
      <c r="I686" s="372"/>
      <c r="J686" s="516">
        <v>88200</v>
      </c>
      <c r="K686" s="514">
        <f t="shared" si="20"/>
        <v>0</v>
      </c>
      <c r="L686" s="377"/>
      <c r="M686" s="377"/>
      <c r="N686" s="56"/>
      <c r="R686" s="58"/>
    </row>
    <row r="687" spans="1:18" s="57" customFormat="1" ht="93" customHeight="1">
      <c r="A687" s="56"/>
      <c r="B687" s="512" t="s">
        <v>1680</v>
      </c>
      <c r="C687" s="375"/>
      <c r="D687" s="369" t="s">
        <v>864</v>
      </c>
      <c r="E687" s="376"/>
      <c r="F687" s="371"/>
      <c r="G687" s="371"/>
      <c r="H687" s="371">
        <v>1</v>
      </c>
      <c r="I687" s="372"/>
      <c r="J687" s="373">
        <v>242020.8</v>
      </c>
      <c r="K687" s="514">
        <f t="shared" si="20"/>
        <v>0</v>
      </c>
      <c r="L687" s="377"/>
      <c r="M687" s="377"/>
      <c r="N687" s="56"/>
      <c r="R687" s="58"/>
    </row>
    <row r="688" spans="1:18" s="257" customFormat="1" ht="75" customHeight="1">
      <c r="A688" s="261"/>
      <c r="B688" s="259" t="s">
        <v>1610</v>
      </c>
      <c r="C688" s="415"/>
      <c r="D688" s="259" t="s">
        <v>864</v>
      </c>
      <c r="E688" s="490"/>
      <c r="F688" s="489"/>
      <c r="G688" s="489"/>
      <c r="H688" s="490"/>
      <c r="I688" s="416"/>
      <c r="J688" s="422">
        <v>100000</v>
      </c>
      <c r="K688" s="253">
        <f t="shared" si="20"/>
        <v>0</v>
      </c>
      <c r="L688" s="296"/>
      <c r="M688" s="296"/>
      <c r="N688" s="261"/>
      <c r="R688" s="258"/>
    </row>
    <row r="689" spans="1:18" s="34" customFormat="1" ht="75" customHeight="1">
      <c r="A689" s="36"/>
      <c r="B689" s="196" t="s">
        <v>1611</v>
      </c>
      <c r="C689" s="357"/>
      <c r="D689" s="196" t="s">
        <v>864</v>
      </c>
      <c r="E689" s="364"/>
      <c r="F689" s="365"/>
      <c r="G689" s="365"/>
      <c r="H689" s="364"/>
      <c r="I689" s="199">
        <f t="shared" si="21"/>
        <v>0</v>
      </c>
      <c r="J689" s="222">
        <v>300000</v>
      </c>
      <c r="K689" s="201">
        <f t="shared" si="20"/>
        <v>0</v>
      </c>
      <c r="L689" s="218"/>
      <c r="M689" s="218"/>
      <c r="N689" s="36"/>
      <c r="R689" s="35"/>
    </row>
    <row r="690" spans="1:18" s="257" customFormat="1" ht="75" customHeight="1">
      <c r="A690" s="261"/>
      <c r="B690" s="491" t="s">
        <v>1612</v>
      </c>
      <c r="C690" s="415"/>
      <c r="D690" s="259" t="s">
        <v>864</v>
      </c>
      <c r="E690" s="490"/>
      <c r="F690" s="489"/>
      <c r="G690" s="489"/>
      <c r="H690" s="490"/>
      <c r="I690" s="416">
        <f t="shared" si="21"/>
        <v>0</v>
      </c>
      <c r="J690" s="422">
        <v>25000</v>
      </c>
      <c r="K690" s="253">
        <f t="shared" si="20"/>
        <v>0</v>
      </c>
      <c r="L690" s="296"/>
      <c r="M690" s="296"/>
      <c r="N690" s="261"/>
      <c r="R690" s="258"/>
    </row>
    <row r="691" spans="1:18" s="257" customFormat="1" ht="75" customHeight="1">
      <c r="A691" s="261"/>
      <c r="B691" s="491" t="s">
        <v>1613</v>
      </c>
      <c r="C691" s="415"/>
      <c r="D691" s="259" t="s">
        <v>864</v>
      </c>
      <c r="E691" s="490"/>
      <c r="F691" s="489"/>
      <c r="G691" s="489"/>
      <c r="H691" s="489"/>
      <c r="I691" s="416">
        <f t="shared" si="21"/>
        <v>0</v>
      </c>
      <c r="J691" s="422">
        <v>95000</v>
      </c>
      <c r="K691" s="253">
        <f t="shared" si="20"/>
        <v>0</v>
      </c>
      <c r="L691" s="296"/>
      <c r="M691" s="296"/>
      <c r="N691" s="261"/>
      <c r="R691" s="258"/>
    </row>
    <row r="692" spans="1:18" s="257" customFormat="1" ht="75" customHeight="1">
      <c r="A692" s="261"/>
      <c r="B692" s="491" t="s">
        <v>1614</v>
      </c>
      <c r="C692" s="415"/>
      <c r="D692" s="259" t="s">
        <v>864</v>
      </c>
      <c r="E692" s="490"/>
      <c r="F692" s="489"/>
      <c r="G692" s="489"/>
      <c r="H692" s="489"/>
      <c r="I692" s="416">
        <f t="shared" si="21"/>
        <v>0</v>
      </c>
      <c r="J692" s="422">
        <v>60000</v>
      </c>
      <c r="K692" s="253">
        <f t="shared" si="20"/>
        <v>0</v>
      </c>
      <c r="L692" s="296"/>
      <c r="M692" s="296"/>
      <c r="N692" s="261"/>
      <c r="R692" s="258"/>
    </row>
    <row r="693" spans="1:18" s="34" customFormat="1" ht="75" customHeight="1">
      <c r="A693" s="36"/>
      <c r="B693" s="363" t="s">
        <v>1615</v>
      </c>
      <c r="C693" s="357"/>
      <c r="D693" s="196" t="s">
        <v>864</v>
      </c>
      <c r="E693" s="364"/>
      <c r="F693" s="365"/>
      <c r="G693" s="365"/>
      <c r="H693" s="365"/>
      <c r="I693" s="199">
        <f t="shared" si="21"/>
        <v>0</v>
      </c>
      <c r="J693" s="222">
        <v>450000</v>
      </c>
      <c r="K693" s="201">
        <f t="shared" si="20"/>
        <v>0</v>
      </c>
      <c r="L693" s="218"/>
      <c r="M693" s="218"/>
      <c r="N693" s="36"/>
      <c r="R693" s="35"/>
    </row>
    <row r="694" spans="1:18" s="257" customFormat="1" ht="75" customHeight="1">
      <c r="A694" s="261"/>
      <c r="B694" s="491" t="s">
        <v>1616</v>
      </c>
      <c r="C694" s="415"/>
      <c r="D694" s="259" t="s">
        <v>864</v>
      </c>
      <c r="E694" s="490"/>
      <c r="F694" s="489"/>
      <c r="G694" s="489"/>
      <c r="H694" s="489"/>
      <c r="I694" s="416">
        <f t="shared" si="21"/>
        <v>0</v>
      </c>
      <c r="J694" s="422">
        <v>53000</v>
      </c>
      <c r="K694" s="253">
        <f t="shared" si="20"/>
        <v>0</v>
      </c>
      <c r="L694" s="296"/>
      <c r="M694" s="296"/>
      <c r="N694" s="261"/>
      <c r="R694" s="258"/>
    </row>
    <row r="695" spans="1:18" s="50" customFormat="1" ht="75" customHeight="1">
      <c r="A695" s="49"/>
      <c r="B695" s="279" t="s">
        <v>1617</v>
      </c>
      <c r="C695" s="285"/>
      <c r="D695" s="118" t="s">
        <v>864</v>
      </c>
      <c r="E695" s="309"/>
      <c r="F695" s="308"/>
      <c r="G695" s="308"/>
      <c r="H695" s="308">
        <v>1</v>
      </c>
      <c r="I695" s="89">
        <f t="shared" si="21"/>
        <v>1</v>
      </c>
      <c r="J695" s="267">
        <v>20000</v>
      </c>
      <c r="K695" s="439">
        <f t="shared" si="20"/>
        <v>20000</v>
      </c>
      <c r="L695" s="173"/>
      <c r="M695" s="231"/>
      <c r="N695" s="232"/>
      <c r="R695" s="51"/>
    </row>
    <row r="696" spans="1:18" s="34" customFormat="1" ht="141" customHeight="1">
      <c r="A696" s="36"/>
      <c r="B696" s="363" t="s">
        <v>1589</v>
      </c>
      <c r="C696" s="357"/>
      <c r="D696" s="196" t="s">
        <v>864</v>
      </c>
      <c r="E696" s="364"/>
      <c r="F696" s="365"/>
      <c r="G696" s="365"/>
      <c r="H696" s="365"/>
      <c r="I696" s="199">
        <f t="shared" si="21"/>
        <v>0</v>
      </c>
      <c r="J696" s="222">
        <v>5788800</v>
      </c>
      <c r="K696" s="201">
        <f t="shared" si="20"/>
        <v>0</v>
      </c>
      <c r="L696" s="218"/>
      <c r="M696" s="218"/>
      <c r="N696" s="36"/>
      <c r="R696" s="35"/>
    </row>
    <row r="697" spans="1:18" s="57" customFormat="1" ht="126" customHeight="1">
      <c r="A697" s="366"/>
      <c r="B697" s="367" t="s">
        <v>1649</v>
      </c>
      <c r="C697" s="368"/>
      <c r="D697" s="369" t="s">
        <v>864</v>
      </c>
      <c r="E697" s="370"/>
      <c r="F697" s="370"/>
      <c r="G697" s="371"/>
      <c r="H697" s="371"/>
      <c r="I697" s="372"/>
      <c r="J697" s="373">
        <v>480000</v>
      </c>
      <c r="K697" s="437">
        <f aca="true" t="shared" si="22" ref="K697:K717">I697*J697</f>
        <v>0</v>
      </c>
      <c r="L697" s="374"/>
      <c r="M697" s="374"/>
      <c r="N697" s="366"/>
      <c r="R697" s="58"/>
    </row>
    <row r="698" spans="1:18" s="57" customFormat="1" ht="127.5" customHeight="1">
      <c r="A698" s="366"/>
      <c r="B698" s="367" t="s">
        <v>1650</v>
      </c>
      <c r="C698" s="368"/>
      <c r="D698" s="369" t="s">
        <v>864</v>
      </c>
      <c r="E698" s="370"/>
      <c r="F698" s="371"/>
      <c r="G698" s="371"/>
      <c r="H698" s="371"/>
      <c r="I698" s="372"/>
      <c r="J698" s="373">
        <v>1560000</v>
      </c>
      <c r="K698" s="437">
        <f t="shared" si="22"/>
        <v>0</v>
      </c>
      <c r="L698" s="374"/>
      <c r="M698" s="374"/>
      <c r="N698" s="366"/>
      <c r="R698" s="58"/>
    </row>
    <row r="699" spans="1:18" s="57" customFormat="1" ht="99" customHeight="1">
      <c r="A699" s="56"/>
      <c r="B699" s="367" t="s">
        <v>1651</v>
      </c>
      <c r="C699" s="375"/>
      <c r="D699" s="369" t="s">
        <v>864</v>
      </c>
      <c r="E699" s="376"/>
      <c r="F699" s="376"/>
      <c r="G699" s="371"/>
      <c r="H699" s="371"/>
      <c r="I699" s="372"/>
      <c r="J699" s="373">
        <v>120000</v>
      </c>
      <c r="K699" s="437">
        <f t="shared" si="22"/>
        <v>0</v>
      </c>
      <c r="L699" s="377"/>
      <c r="M699" s="377"/>
      <c r="N699" s="56"/>
      <c r="R699" s="58"/>
    </row>
    <row r="700" spans="1:18" s="57" customFormat="1" ht="114.75" customHeight="1">
      <c r="A700" s="56"/>
      <c r="B700" s="367" t="s">
        <v>1652</v>
      </c>
      <c r="C700" s="375"/>
      <c r="D700" s="369" t="s">
        <v>864</v>
      </c>
      <c r="E700" s="376"/>
      <c r="F700" s="376"/>
      <c r="G700" s="371"/>
      <c r="H700" s="371"/>
      <c r="I700" s="372"/>
      <c r="J700" s="373">
        <v>192000</v>
      </c>
      <c r="K700" s="437">
        <f t="shared" si="22"/>
        <v>0</v>
      </c>
      <c r="L700" s="377"/>
      <c r="M700" s="377"/>
      <c r="N700" s="56"/>
      <c r="R700" s="58"/>
    </row>
    <row r="701" spans="1:18" s="57" customFormat="1" ht="127.5" customHeight="1">
      <c r="A701" s="56"/>
      <c r="B701" s="367" t="s">
        <v>1653</v>
      </c>
      <c r="C701" s="375"/>
      <c r="D701" s="369" t="s">
        <v>864</v>
      </c>
      <c r="E701" s="376"/>
      <c r="F701" s="376"/>
      <c r="G701" s="371"/>
      <c r="H701" s="371"/>
      <c r="I701" s="372"/>
      <c r="J701" s="373">
        <v>180000</v>
      </c>
      <c r="K701" s="437">
        <f t="shared" si="22"/>
        <v>0</v>
      </c>
      <c r="L701" s="377"/>
      <c r="M701" s="377"/>
      <c r="N701" s="56"/>
      <c r="R701" s="58"/>
    </row>
    <row r="702" spans="1:18" s="57" customFormat="1" ht="126" customHeight="1">
      <c r="A702" s="366"/>
      <c r="B702" s="367" t="s">
        <v>1654</v>
      </c>
      <c r="C702" s="368"/>
      <c r="D702" s="369" t="s">
        <v>864</v>
      </c>
      <c r="E702" s="376"/>
      <c r="F702" s="376"/>
      <c r="G702" s="371"/>
      <c r="H702" s="371"/>
      <c r="I702" s="372"/>
      <c r="J702" s="373">
        <v>438000</v>
      </c>
      <c r="K702" s="437">
        <f t="shared" si="22"/>
        <v>0</v>
      </c>
      <c r="L702" s="374"/>
      <c r="M702" s="374"/>
      <c r="N702" s="366"/>
      <c r="R702" s="58"/>
    </row>
    <row r="703" spans="1:18" s="57" customFormat="1" ht="105" customHeight="1">
      <c r="A703" s="56"/>
      <c r="B703" s="367" t="s">
        <v>1655</v>
      </c>
      <c r="C703" s="375"/>
      <c r="D703" s="369" t="s">
        <v>864</v>
      </c>
      <c r="E703" s="376"/>
      <c r="F703" s="376"/>
      <c r="G703" s="371"/>
      <c r="H703" s="371"/>
      <c r="I703" s="372"/>
      <c r="J703" s="373">
        <v>324000</v>
      </c>
      <c r="K703" s="437">
        <f t="shared" si="22"/>
        <v>0</v>
      </c>
      <c r="L703" s="377"/>
      <c r="M703" s="377"/>
      <c r="N703" s="56"/>
      <c r="R703" s="58"/>
    </row>
    <row r="704" spans="1:18" s="57" customFormat="1" ht="99.75" customHeight="1">
      <c r="A704" s="56"/>
      <c r="B704" s="367" t="s">
        <v>1656</v>
      </c>
      <c r="C704" s="375"/>
      <c r="D704" s="369" t="s">
        <v>864</v>
      </c>
      <c r="E704" s="376"/>
      <c r="F704" s="376"/>
      <c r="G704" s="371"/>
      <c r="H704" s="371"/>
      <c r="I704" s="372"/>
      <c r="J704" s="373">
        <v>360000</v>
      </c>
      <c r="K704" s="437">
        <f t="shared" si="22"/>
        <v>0</v>
      </c>
      <c r="L704" s="377"/>
      <c r="M704" s="377"/>
      <c r="N704" s="56"/>
      <c r="R704" s="58"/>
    </row>
    <row r="705" spans="1:18" s="57" customFormat="1" ht="93.75" customHeight="1">
      <c r="A705" s="56"/>
      <c r="B705" s="367" t="s">
        <v>1657</v>
      </c>
      <c r="C705" s="375"/>
      <c r="D705" s="369" t="s">
        <v>864</v>
      </c>
      <c r="E705" s="376"/>
      <c r="F705" s="376"/>
      <c r="G705" s="371"/>
      <c r="H705" s="371"/>
      <c r="I705" s="372"/>
      <c r="J705" s="373">
        <v>90000</v>
      </c>
      <c r="K705" s="437">
        <f t="shared" si="22"/>
        <v>0</v>
      </c>
      <c r="L705" s="377"/>
      <c r="M705" s="377"/>
      <c r="N705" s="56"/>
      <c r="R705" s="58"/>
    </row>
    <row r="706" spans="1:18" s="385" customFormat="1" ht="102.75" customHeight="1">
      <c r="A706" s="378"/>
      <c r="B706" s="379" t="s">
        <v>1665</v>
      </c>
      <c r="C706" s="380"/>
      <c r="D706" s="381" t="s">
        <v>864</v>
      </c>
      <c r="E706" s="382"/>
      <c r="F706" s="387"/>
      <c r="G706" s="387"/>
      <c r="H706" s="387"/>
      <c r="I706" s="388">
        <f aca="true" t="shared" si="23" ref="I706:I717">E706+F706+G706+H706</f>
        <v>0</v>
      </c>
      <c r="J706" s="383">
        <v>90000</v>
      </c>
      <c r="K706" s="437">
        <f t="shared" si="22"/>
        <v>0</v>
      </c>
      <c r="L706" s="384"/>
      <c r="M706" s="384"/>
      <c r="N706" s="378"/>
      <c r="R706" s="386"/>
    </row>
    <row r="707" spans="1:18" s="57" customFormat="1" ht="106.5" customHeight="1">
      <c r="A707" s="56"/>
      <c r="B707" s="379" t="s">
        <v>1658</v>
      </c>
      <c r="C707" s="380"/>
      <c r="D707" s="381" t="s">
        <v>864</v>
      </c>
      <c r="E707" s="382"/>
      <c r="F707" s="387"/>
      <c r="G707" s="387"/>
      <c r="H707" s="387"/>
      <c r="I707" s="388">
        <f t="shared" si="23"/>
        <v>0</v>
      </c>
      <c r="J707" s="383">
        <v>4426</v>
      </c>
      <c r="K707" s="437">
        <f t="shared" si="22"/>
        <v>0</v>
      </c>
      <c r="L707" s="384"/>
      <c r="M707" s="231"/>
      <c r="N707" s="232"/>
      <c r="R707" s="58"/>
    </row>
    <row r="708" spans="1:18" s="57" customFormat="1" ht="127.5" customHeight="1">
      <c r="A708" s="56"/>
      <c r="B708" s="379" t="s">
        <v>1659</v>
      </c>
      <c r="C708" s="380"/>
      <c r="D708" s="381" t="s">
        <v>864</v>
      </c>
      <c r="E708" s="382"/>
      <c r="F708" s="387"/>
      <c r="G708" s="387"/>
      <c r="H708" s="387"/>
      <c r="I708" s="388">
        <f t="shared" si="23"/>
        <v>0</v>
      </c>
      <c r="J708" s="383">
        <v>2228</v>
      </c>
      <c r="K708" s="437">
        <f t="shared" si="22"/>
        <v>0</v>
      </c>
      <c r="L708" s="384"/>
      <c r="M708" s="231"/>
      <c r="N708" s="232"/>
      <c r="R708" s="58"/>
    </row>
    <row r="709" spans="1:18" s="57" customFormat="1" ht="106.5" customHeight="1">
      <c r="A709" s="56"/>
      <c r="B709" s="379" t="s">
        <v>1660</v>
      </c>
      <c r="C709" s="380"/>
      <c r="D709" s="381" t="s">
        <v>864</v>
      </c>
      <c r="E709" s="382"/>
      <c r="F709" s="387"/>
      <c r="G709" s="387"/>
      <c r="H709" s="387"/>
      <c r="I709" s="388">
        <f t="shared" si="23"/>
        <v>0</v>
      </c>
      <c r="J709" s="383">
        <v>68250</v>
      </c>
      <c r="K709" s="437">
        <f t="shared" si="22"/>
        <v>0</v>
      </c>
      <c r="L709" s="384"/>
      <c r="M709" s="231"/>
      <c r="N709" s="232"/>
      <c r="R709" s="58"/>
    </row>
    <row r="710" spans="1:18" s="34" customFormat="1" ht="102.75" customHeight="1">
      <c r="A710" s="348"/>
      <c r="B710" s="379" t="s">
        <v>1661</v>
      </c>
      <c r="C710" s="380"/>
      <c r="D710" s="381" t="s">
        <v>864</v>
      </c>
      <c r="E710" s="382"/>
      <c r="F710" s="387"/>
      <c r="G710" s="387"/>
      <c r="H710" s="387"/>
      <c r="I710" s="388">
        <f t="shared" si="23"/>
        <v>0</v>
      </c>
      <c r="J710" s="383">
        <v>31500</v>
      </c>
      <c r="K710" s="437">
        <f t="shared" si="22"/>
        <v>0</v>
      </c>
      <c r="L710" s="384"/>
      <c r="M710" s="361"/>
      <c r="N710" s="362"/>
      <c r="R710" s="35"/>
    </row>
    <row r="711" spans="1:18" s="385" customFormat="1" ht="118.5" customHeight="1">
      <c r="A711" s="378"/>
      <c r="B711" s="379" t="s">
        <v>1662</v>
      </c>
      <c r="C711" s="380"/>
      <c r="D711" s="381" t="s">
        <v>864</v>
      </c>
      <c r="E711" s="382"/>
      <c r="F711" s="387"/>
      <c r="G711" s="387"/>
      <c r="H711" s="387"/>
      <c r="I711" s="388">
        <f t="shared" si="23"/>
        <v>0</v>
      </c>
      <c r="J711" s="383">
        <v>630000</v>
      </c>
      <c r="K711" s="437">
        <f t="shared" si="22"/>
        <v>0</v>
      </c>
      <c r="L711" s="384"/>
      <c r="M711" s="384"/>
      <c r="N711" s="378"/>
      <c r="R711" s="386"/>
    </row>
    <row r="712" spans="1:18" s="385" customFormat="1" ht="132.75" customHeight="1">
      <c r="A712" s="378"/>
      <c r="B712" s="379" t="s">
        <v>1663</v>
      </c>
      <c r="C712" s="380"/>
      <c r="D712" s="381" t="s">
        <v>864</v>
      </c>
      <c r="E712" s="382"/>
      <c r="F712" s="387"/>
      <c r="G712" s="387"/>
      <c r="H712" s="387"/>
      <c r="I712" s="388">
        <f t="shared" si="23"/>
        <v>0</v>
      </c>
      <c r="J712" s="383">
        <v>95</v>
      </c>
      <c r="K712" s="437">
        <f t="shared" si="22"/>
        <v>0</v>
      </c>
      <c r="L712" s="384"/>
      <c r="M712" s="384"/>
      <c r="N712" s="378"/>
      <c r="R712" s="386"/>
    </row>
    <row r="713" spans="1:18" s="396" customFormat="1" ht="110.25" customHeight="1">
      <c r="A713" s="389"/>
      <c r="B713" s="390" t="s">
        <v>1666</v>
      </c>
      <c r="C713" s="391"/>
      <c r="D713" s="392" t="s">
        <v>864</v>
      </c>
      <c r="E713" s="393"/>
      <c r="F713" s="398"/>
      <c r="G713" s="398"/>
      <c r="H713" s="398"/>
      <c r="I713" s="399">
        <f t="shared" si="23"/>
        <v>0</v>
      </c>
      <c r="J713" s="394">
        <v>90000</v>
      </c>
      <c r="K713" s="437">
        <f t="shared" si="22"/>
        <v>0</v>
      </c>
      <c r="L713" s="395"/>
      <c r="M713" s="395"/>
      <c r="N713" s="389"/>
      <c r="R713" s="397"/>
    </row>
    <row r="714" spans="1:18" s="396" customFormat="1" ht="106.5" customHeight="1">
      <c r="A714" s="389"/>
      <c r="B714" s="390" t="s">
        <v>1667</v>
      </c>
      <c r="C714" s="391"/>
      <c r="D714" s="392" t="s">
        <v>864</v>
      </c>
      <c r="E714" s="393"/>
      <c r="F714" s="398"/>
      <c r="G714" s="398"/>
      <c r="H714" s="398"/>
      <c r="I714" s="399">
        <f t="shared" si="23"/>
        <v>0</v>
      </c>
      <c r="J714" s="394">
        <v>62400</v>
      </c>
      <c r="K714" s="437">
        <f t="shared" si="22"/>
        <v>0</v>
      </c>
      <c r="L714" s="395"/>
      <c r="M714" s="395"/>
      <c r="N714" s="389"/>
      <c r="R714" s="397"/>
    </row>
    <row r="715" spans="1:18" s="396" customFormat="1" ht="129" customHeight="1">
      <c r="A715" s="389"/>
      <c r="B715" s="390" t="s">
        <v>1668</v>
      </c>
      <c r="C715" s="391"/>
      <c r="D715" s="392" t="s">
        <v>864</v>
      </c>
      <c r="E715" s="393"/>
      <c r="F715" s="398"/>
      <c r="G715" s="398"/>
      <c r="H715" s="398"/>
      <c r="I715" s="399">
        <f t="shared" si="23"/>
        <v>0</v>
      </c>
      <c r="J715" s="394">
        <v>38400</v>
      </c>
      <c r="K715" s="437">
        <f t="shared" si="22"/>
        <v>0</v>
      </c>
      <c r="L715" s="395"/>
      <c r="M715" s="395"/>
      <c r="N715" s="389"/>
      <c r="R715" s="397"/>
    </row>
    <row r="716" spans="1:18" s="396" customFormat="1" ht="120" customHeight="1">
      <c r="A716" s="389"/>
      <c r="B716" s="390" t="s">
        <v>1669</v>
      </c>
      <c r="C716" s="391"/>
      <c r="D716" s="392" t="s">
        <v>864</v>
      </c>
      <c r="E716" s="393"/>
      <c r="F716" s="398"/>
      <c r="G716" s="398"/>
      <c r="H716" s="398"/>
      <c r="I716" s="399">
        <f t="shared" si="23"/>
        <v>0</v>
      </c>
      <c r="J716" s="394">
        <v>273000</v>
      </c>
      <c r="K716" s="437">
        <f t="shared" si="22"/>
        <v>0</v>
      </c>
      <c r="L716" s="395"/>
      <c r="M716" s="395"/>
      <c r="N716" s="389"/>
      <c r="R716" s="397"/>
    </row>
    <row r="717" spans="1:18" s="396" customFormat="1" ht="128.25" customHeight="1">
      <c r="A717" s="389"/>
      <c r="B717" s="390" t="s">
        <v>1670</v>
      </c>
      <c r="C717" s="391"/>
      <c r="D717" s="392" t="s">
        <v>864</v>
      </c>
      <c r="E717" s="393"/>
      <c r="F717" s="398"/>
      <c r="G717" s="398"/>
      <c r="H717" s="398"/>
      <c r="I717" s="399">
        <f t="shared" si="23"/>
        <v>0</v>
      </c>
      <c r="J717" s="394">
        <v>90000</v>
      </c>
      <c r="K717" s="437">
        <f t="shared" si="22"/>
        <v>0</v>
      </c>
      <c r="L717" s="395"/>
      <c r="M717" s="395"/>
      <c r="N717" s="389"/>
      <c r="R717" s="397"/>
    </row>
    <row r="718" spans="1:18" s="257" customFormat="1" ht="75" customHeight="1">
      <c r="A718" s="261"/>
      <c r="B718" s="491" t="s">
        <v>1618</v>
      </c>
      <c r="C718" s="415"/>
      <c r="D718" s="259" t="s">
        <v>864</v>
      </c>
      <c r="E718" s="490"/>
      <c r="F718" s="490"/>
      <c r="G718" s="489"/>
      <c r="H718" s="489"/>
      <c r="I718" s="416">
        <f t="shared" si="21"/>
        <v>0</v>
      </c>
      <c r="J718" s="422">
        <v>50000</v>
      </c>
      <c r="K718" s="253">
        <f t="shared" si="20"/>
        <v>0</v>
      </c>
      <c r="L718" s="296"/>
      <c r="M718" s="296"/>
      <c r="N718" s="261"/>
      <c r="R718" s="258"/>
    </row>
    <row r="719" spans="1:18" s="257" customFormat="1" ht="75" customHeight="1">
      <c r="A719" s="261"/>
      <c r="B719" s="491" t="s">
        <v>1619</v>
      </c>
      <c r="C719" s="415"/>
      <c r="D719" s="259" t="s">
        <v>864</v>
      </c>
      <c r="E719" s="490"/>
      <c r="F719" s="490"/>
      <c r="G719" s="489"/>
      <c r="H719" s="489"/>
      <c r="I719" s="416">
        <f t="shared" si="21"/>
        <v>0</v>
      </c>
      <c r="J719" s="422">
        <v>4000</v>
      </c>
      <c r="K719" s="253">
        <f t="shared" si="20"/>
        <v>0</v>
      </c>
      <c r="L719" s="296"/>
      <c r="M719" s="296"/>
      <c r="N719" s="261"/>
      <c r="R719" s="258"/>
    </row>
    <row r="720" spans="1:18" s="257" customFormat="1" ht="75" customHeight="1">
      <c r="A720" s="261"/>
      <c r="B720" s="491" t="s">
        <v>1620</v>
      </c>
      <c r="C720" s="415"/>
      <c r="D720" s="259" t="s">
        <v>864</v>
      </c>
      <c r="E720" s="490"/>
      <c r="F720" s="490"/>
      <c r="G720" s="489"/>
      <c r="H720" s="489"/>
      <c r="I720" s="416">
        <f t="shared" si="21"/>
        <v>0</v>
      </c>
      <c r="J720" s="422">
        <v>46000</v>
      </c>
      <c r="K720" s="253">
        <f t="shared" si="20"/>
        <v>0</v>
      </c>
      <c r="L720" s="296"/>
      <c r="M720" s="296"/>
      <c r="N720" s="261"/>
      <c r="R720" s="258"/>
    </row>
    <row r="721" spans="1:18" s="257" customFormat="1" ht="75" customHeight="1">
      <c r="A721" s="261"/>
      <c r="B721" s="279" t="s">
        <v>1621</v>
      </c>
      <c r="C721" s="285"/>
      <c r="D721" s="118" t="s">
        <v>864</v>
      </c>
      <c r="E721" s="308"/>
      <c r="F721" s="309"/>
      <c r="G721" s="309"/>
      <c r="H721" s="309"/>
      <c r="I721" s="89">
        <f t="shared" si="21"/>
        <v>0</v>
      </c>
      <c r="J721" s="267">
        <v>50000</v>
      </c>
      <c r="K721" s="91">
        <f t="shared" si="20"/>
        <v>0</v>
      </c>
      <c r="L721" s="173"/>
      <c r="M721" s="296"/>
      <c r="N721" s="261"/>
      <c r="R721" s="258"/>
    </row>
    <row r="722" spans="1:18" s="257" customFormat="1" ht="75" customHeight="1">
      <c r="A722" s="261"/>
      <c r="B722" s="279" t="s">
        <v>1622</v>
      </c>
      <c r="C722" s="285"/>
      <c r="D722" s="118" t="s">
        <v>864</v>
      </c>
      <c r="E722" s="308"/>
      <c r="F722" s="309"/>
      <c r="G722" s="309"/>
      <c r="H722" s="309"/>
      <c r="I722" s="89">
        <f t="shared" si="21"/>
        <v>0</v>
      </c>
      <c r="J722" s="267">
        <v>245000</v>
      </c>
      <c r="K722" s="91">
        <f t="shared" si="20"/>
        <v>0</v>
      </c>
      <c r="L722" s="173"/>
      <c r="M722" s="296"/>
      <c r="N722" s="261"/>
      <c r="R722" s="258"/>
    </row>
    <row r="723" spans="1:18" s="257" customFormat="1" ht="75" customHeight="1">
      <c r="A723" s="261"/>
      <c r="B723" s="279" t="s">
        <v>1623</v>
      </c>
      <c r="C723" s="285"/>
      <c r="D723" s="118" t="s">
        <v>864</v>
      </c>
      <c r="E723" s="308"/>
      <c r="F723" s="309"/>
      <c r="G723" s="309"/>
      <c r="H723" s="309"/>
      <c r="I723" s="89">
        <f t="shared" si="21"/>
        <v>0</v>
      </c>
      <c r="J723" s="267">
        <v>5000</v>
      </c>
      <c r="K723" s="91">
        <f t="shared" si="20"/>
        <v>0</v>
      </c>
      <c r="L723" s="173"/>
      <c r="M723" s="296"/>
      <c r="N723" s="261"/>
      <c r="R723" s="258"/>
    </row>
    <row r="724" spans="1:18" s="34" customFormat="1" ht="75" customHeight="1">
      <c r="A724" s="36"/>
      <c r="B724" s="363" t="s">
        <v>1624</v>
      </c>
      <c r="C724" s="357"/>
      <c r="D724" s="196" t="s">
        <v>864</v>
      </c>
      <c r="E724" s="365"/>
      <c r="F724" s="365"/>
      <c r="G724" s="365"/>
      <c r="H724" s="365"/>
      <c r="I724" s="199">
        <f t="shared" si="21"/>
        <v>0</v>
      </c>
      <c r="J724" s="222">
        <v>400000</v>
      </c>
      <c r="K724" s="201">
        <f t="shared" si="20"/>
        <v>0</v>
      </c>
      <c r="L724" s="218"/>
      <c r="M724" s="218"/>
      <c r="N724" s="36"/>
      <c r="R724" s="35"/>
    </row>
    <row r="725" spans="1:18" s="257" customFormat="1" ht="75" customHeight="1">
      <c r="A725" s="261"/>
      <c r="B725" s="279" t="s">
        <v>1625</v>
      </c>
      <c r="C725" s="285"/>
      <c r="D725" s="118" t="s">
        <v>864</v>
      </c>
      <c r="E725" s="308"/>
      <c r="F725" s="308"/>
      <c r="G725" s="308"/>
      <c r="H725" s="308"/>
      <c r="I725" s="89">
        <f t="shared" si="21"/>
        <v>0</v>
      </c>
      <c r="J725" s="267">
        <v>200000</v>
      </c>
      <c r="K725" s="91">
        <f t="shared" si="20"/>
        <v>0</v>
      </c>
      <c r="L725" s="173"/>
      <c r="M725" s="296"/>
      <c r="N725" s="261"/>
      <c r="R725" s="258"/>
    </row>
    <row r="726" spans="1:18" s="257" customFormat="1" ht="75" customHeight="1">
      <c r="A726" s="261"/>
      <c r="B726" s="491" t="s">
        <v>1626</v>
      </c>
      <c r="C726" s="415"/>
      <c r="D726" s="259" t="s">
        <v>864</v>
      </c>
      <c r="E726" s="489"/>
      <c r="F726" s="489"/>
      <c r="G726" s="489"/>
      <c r="H726" s="489"/>
      <c r="I726" s="416">
        <f t="shared" si="21"/>
        <v>0</v>
      </c>
      <c r="J726" s="422">
        <v>80000</v>
      </c>
      <c r="K726" s="253">
        <f t="shared" si="20"/>
        <v>0</v>
      </c>
      <c r="L726" s="296"/>
      <c r="M726" s="296"/>
      <c r="N726" s="261"/>
      <c r="R726" s="258"/>
    </row>
    <row r="727" spans="1:18" s="257" customFormat="1" ht="75" customHeight="1">
      <c r="A727" s="261"/>
      <c r="B727" s="491" t="s">
        <v>1627</v>
      </c>
      <c r="C727" s="415"/>
      <c r="D727" s="259" t="s">
        <v>864</v>
      </c>
      <c r="E727" s="489"/>
      <c r="F727" s="489"/>
      <c r="G727" s="489"/>
      <c r="H727" s="489"/>
      <c r="I727" s="416">
        <f t="shared" si="21"/>
        <v>0</v>
      </c>
      <c r="J727" s="422">
        <v>30000</v>
      </c>
      <c r="K727" s="253">
        <f t="shared" si="20"/>
        <v>0</v>
      </c>
      <c r="L727" s="296"/>
      <c r="M727" s="296"/>
      <c r="N727" s="261"/>
      <c r="R727" s="258"/>
    </row>
    <row r="728" spans="1:18" s="257" customFormat="1" ht="75" customHeight="1">
      <c r="A728" s="261"/>
      <c r="B728" s="491" t="s">
        <v>1628</v>
      </c>
      <c r="C728" s="415"/>
      <c r="D728" s="259" t="s">
        <v>864</v>
      </c>
      <c r="E728" s="489"/>
      <c r="F728" s="489"/>
      <c r="G728" s="489"/>
      <c r="H728" s="489"/>
      <c r="I728" s="416">
        <f t="shared" si="21"/>
        <v>0</v>
      </c>
      <c r="J728" s="422">
        <v>6000</v>
      </c>
      <c r="K728" s="253">
        <f t="shared" si="20"/>
        <v>0</v>
      </c>
      <c r="L728" s="296"/>
      <c r="M728" s="296"/>
      <c r="N728" s="261"/>
      <c r="R728" s="258"/>
    </row>
    <row r="729" spans="1:18" s="257" customFormat="1" ht="75" customHeight="1">
      <c r="A729" s="261"/>
      <c r="B729" s="279" t="s">
        <v>1629</v>
      </c>
      <c r="C729" s="285"/>
      <c r="D729" s="118" t="s">
        <v>864</v>
      </c>
      <c r="E729" s="308"/>
      <c r="F729" s="308"/>
      <c r="G729" s="308"/>
      <c r="H729" s="308"/>
      <c r="I729" s="89">
        <f t="shared" si="21"/>
        <v>0</v>
      </c>
      <c r="J729" s="267">
        <v>94000</v>
      </c>
      <c r="K729" s="91">
        <f t="shared" si="20"/>
        <v>0</v>
      </c>
      <c r="L729" s="173"/>
      <c r="M729" s="296"/>
      <c r="N729" s="261"/>
      <c r="R729" s="258"/>
    </row>
    <row r="730" spans="1:18" s="257" customFormat="1" ht="75" customHeight="1">
      <c r="A730" s="261"/>
      <c r="B730" s="279" t="s">
        <v>1630</v>
      </c>
      <c r="C730" s="285"/>
      <c r="D730" s="118" t="s">
        <v>864</v>
      </c>
      <c r="E730" s="309"/>
      <c r="F730" s="309"/>
      <c r="G730" s="308"/>
      <c r="H730" s="309"/>
      <c r="I730" s="89">
        <f t="shared" si="21"/>
        <v>0</v>
      </c>
      <c r="J730" s="267">
        <v>50000</v>
      </c>
      <c r="K730" s="91">
        <f t="shared" si="20"/>
        <v>0</v>
      </c>
      <c r="L730" s="173"/>
      <c r="M730" s="296"/>
      <c r="N730" s="261"/>
      <c r="R730" s="258"/>
    </row>
    <row r="731" spans="1:18" s="257" customFormat="1" ht="75" customHeight="1">
      <c r="A731" s="261"/>
      <c r="B731" s="279" t="s">
        <v>1631</v>
      </c>
      <c r="C731" s="285"/>
      <c r="D731" s="118" t="s">
        <v>864</v>
      </c>
      <c r="E731" s="309"/>
      <c r="F731" s="309"/>
      <c r="G731" s="308"/>
      <c r="H731" s="309"/>
      <c r="I731" s="89">
        <f t="shared" si="21"/>
        <v>0</v>
      </c>
      <c r="J731" s="267">
        <v>72500</v>
      </c>
      <c r="K731" s="91">
        <f t="shared" si="20"/>
        <v>0</v>
      </c>
      <c r="L731" s="173"/>
      <c r="M731" s="296"/>
      <c r="N731" s="261"/>
      <c r="R731" s="258"/>
    </row>
    <row r="732" spans="1:18" s="257" customFormat="1" ht="75" customHeight="1">
      <c r="A732" s="261"/>
      <c r="B732" s="279" t="s">
        <v>1632</v>
      </c>
      <c r="C732" s="285"/>
      <c r="D732" s="118" t="s">
        <v>864</v>
      </c>
      <c r="E732" s="309"/>
      <c r="F732" s="309"/>
      <c r="G732" s="308"/>
      <c r="H732" s="309"/>
      <c r="I732" s="89">
        <f t="shared" si="21"/>
        <v>0</v>
      </c>
      <c r="J732" s="267">
        <v>5000</v>
      </c>
      <c r="K732" s="91">
        <f t="shared" si="20"/>
        <v>0</v>
      </c>
      <c r="L732" s="173"/>
      <c r="M732" s="296"/>
      <c r="N732" s="261"/>
      <c r="R732" s="258"/>
    </row>
    <row r="733" spans="1:18" s="257" customFormat="1" ht="75" customHeight="1">
      <c r="A733" s="261"/>
      <c r="B733" s="279" t="s">
        <v>1633</v>
      </c>
      <c r="C733" s="285"/>
      <c r="D733" s="118" t="s">
        <v>864</v>
      </c>
      <c r="E733" s="309"/>
      <c r="F733" s="309"/>
      <c r="G733" s="308"/>
      <c r="H733" s="309"/>
      <c r="I733" s="89">
        <f t="shared" si="21"/>
        <v>0</v>
      </c>
      <c r="J733" s="267">
        <v>72500</v>
      </c>
      <c r="K733" s="91">
        <f t="shared" si="20"/>
        <v>0</v>
      </c>
      <c r="L733" s="173"/>
      <c r="M733" s="296"/>
      <c r="N733" s="261"/>
      <c r="R733" s="258"/>
    </row>
    <row r="734" spans="1:18" s="34" customFormat="1" ht="105" customHeight="1">
      <c r="A734" s="36"/>
      <c r="B734" s="363" t="s">
        <v>1634</v>
      </c>
      <c r="C734" s="357"/>
      <c r="D734" s="196" t="s">
        <v>864</v>
      </c>
      <c r="E734" s="365"/>
      <c r="F734" s="365"/>
      <c r="G734" s="365">
        <v>1</v>
      </c>
      <c r="H734" s="365"/>
      <c r="I734" s="199">
        <f t="shared" si="21"/>
        <v>1</v>
      </c>
      <c r="J734" s="222">
        <v>25000</v>
      </c>
      <c r="K734" s="201">
        <f t="shared" si="20"/>
        <v>25000</v>
      </c>
      <c r="L734" s="218"/>
      <c r="M734" s="218"/>
      <c r="N734" s="36"/>
      <c r="R734" s="35"/>
    </row>
    <row r="735" spans="1:18" s="257" customFormat="1" ht="75" customHeight="1">
      <c r="A735" s="261"/>
      <c r="B735" s="491" t="s">
        <v>1635</v>
      </c>
      <c r="C735" s="415"/>
      <c r="D735" s="259" t="s">
        <v>864</v>
      </c>
      <c r="E735" s="489"/>
      <c r="F735" s="489"/>
      <c r="G735" s="489"/>
      <c r="H735" s="489"/>
      <c r="I735" s="416">
        <f t="shared" si="21"/>
        <v>0</v>
      </c>
      <c r="J735" s="422">
        <v>80000</v>
      </c>
      <c r="K735" s="253">
        <f t="shared" si="20"/>
        <v>0</v>
      </c>
      <c r="L735" s="296"/>
      <c r="M735" s="296"/>
      <c r="N735" s="261"/>
      <c r="R735" s="258"/>
    </row>
    <row r="736" spans="1:18" s="34" customFormat="1" ht="69" customHeight="1">
      <c r="A736" s="36"/>
      <c r="B736" s="118" t="s">
        <v>1172</v>
      </c>
      <c r="C736" s="285"/>
      <c r="D736" s="118" t="s">
        <v>864</v>
      </c>
      <c r="E736" s="104"/>
      <c r="F736" s="104"/>
      <c r="G736" s="104"/>
      <c r="H736" s="104"/>
      <c r="I736" s="89">
        <f t="shared" si="21"/>
        <v>0</v>
      </c>
      <c r="J736" s="90">
        <v>200000</v>
      </c>
      <c r="K736" s="91">
        <f t="shared" si="20"/>
        <v>0</v>
      </c>
      <c r="L736" s="173"/>
      <c r="M736" s="173"/>
      <c r="N736" s="174"/>
      <c r="R736" s="35"/>
    </row>
    <row r="737" spans="1:18" s="34" customFormat="1" ht="48" customHeight="1">
      <c r="A737" s="36"/>
      <c r="B737" s="118" t="s">
        <v>1113</v>
      </c>
      <c r="C737" s="285"/>
      <c r="D737" s="118" t="s">
        <v>525</v>
      </c>
      <c r="E737" s="88">
        <v>1</v>
      </c>
      <c r="F737" s="88"/>
      <c r="G737" s="88"/>
      <c r="H737" s="88"/>
      <c r="I737" s="89">
        <f t="shared" si="21"/>
        <v>1</v>
      </c>
      <c r="J737" s="94">
        <v>50000</v>
      </c>
      <c r="K737" s="91">
        <f t="shared" si="20"/>
        <v>50000</v>
      </c>
      <c r="L737" s="98"/>
      <c r="M737" s="99"/>
      <c r="N737" s="99"/>
      <c r="R737" s="35"/>
    </row>
    <row r="738" spans="1:18" s="257" customFormat="1" ht="48" customHeight="1">
      <c r="A738" s="261"/>
      <c r="B738" s="259" t="s">
        <v>1664</v>
      </c>
      <c r="C738" s="415"/>
      <c r="D738" s="259" t="s">
        <v>525</v>
      </c>
      <c r="E738" s="250"/>
      <c r="F738" s="250"/>
      <c r="G738" s="250"/>
      <c r="H738" s="250"/>
      <c r="I738" s="416">
        <f t="shared" si="21"/>
        <v>0</v>
      </c>
      <c r="J738" s="262">
        <v>40000</v>
      </c>
      <c r="K738" s="253">
        <f>I738*J738</f>
        <v>0</v>
      </c>
      <c r="L738" s="263"/>
      <c r="M738" s="264"/>
      <c r="N738" s="264"/>
      <c r="R738" s="258"/>
    </row>
    <row r="739" spans="1:18" s="257" customFormat="1" ht="48" customHeight="1">
      <c r="A739" s="261"/>
      <c r="B739" s="259" t="s">
        <v>937</v>
      </c>
      <c r="C739" s="415"/>
      <c r="D739" s="259" t="s">
        <v>525</v>
      </c>
      <c r="E739" s="250"/>
      <c r="F739" s="250"/>
      <c r="G739" s="250"/>
      <c r="H739" s="250"/>
      <c r="I739" s="416">
        <f t="shared" si="21"/>
        <v>0</v>
      </c>
      <c r="J739" s="262">
        <v>65000</v>
      </c>
      <c r="K739" s="253">
        <f t="shared" si="20"/>
        <v>0</v>
      </c>
      <c r="L739" s="263"/>
      <c r="M739" s="264"/>
      <c r="N739" s="264"/>
      <c r="R739" s="258"/>
    </row>
    <row r="740" spans="1:18" s="257" customFormat="1" ht="48" customHeight="1">
      <c r="A740" s="261"/>
      <c r="B740" s="259" t="s">
        <v>930</v>
      </c>
      <c r="C740" s="415"/>
      <c r="D740" s="259" t="s">
        <v>864</v>
      </c>
      <c r="E740" s="250"/>
      <c r="F740" s="250"/>
      <c r="G740" s="250"/>
      <c r="H740" s="250"/>
      <c r="I740" s="416">
        <f t="shared" si="21"/>
        <v>0</v>
      </c>
      <c r="J740" s="262">
        <v>45000</v>
      </c>
      <c r="K740" s="253">
        <f t="shared" si="20"/>
        <v>0</v>
      </c>
      <c r="L740" s="263"/>
      <c r="M740" s="264"/>
      <c r="N740" s="264"/>
      <c r="R740" s="258"/>
    </row>
    <row r="741" spans="1:18" s="46" customFormat="1" ht="48" customHeight="1">
      <c r="A741" s="45"/>
      <c r="B741" s="118" t="s">
        <v>1063</v>
      </c>
      <c r="C741" s="285"/>
      <c r="D741" s="118" t="s">
        <v>864</v>
      </c>
      <c r="E741" s="88"/>
      <c r="F741" s="88"/>
      <c r="G741" s="88"/>
      <c r="H741" s="88"/>
      <c r="I741" s="89">
        <f t="shared" si="21"/>
        <v>0</v>
      </c>
      <c r="J741" s="94">
        <v>350000</v>
      </c>
      <c r="K741" s="91">
        <f t="shared" si="20"/>
        <v>0</v>
      </c>
      <c r="L741" s="98"/>
      <c r="M741" s="99"/>
      <c r="N741" s="99"/>
      <c r="R741" s="47"/>
    </row>
    <row r="742" spans="1:18" s="34" customFormat="1" ht="48" customHeight="1">
      <c r="A742" s="36"/>
      <c r="B742" s="118" t="s">
        <v>1156</v>
      </c>
      <c r="C742" s="285"/>
      <c r="D742" s="118" t="s">
        <v>864</v>
      </c>
      <c r="E742" s="88"/>
      <c r="F742" s="88"/>
      <c r="G742" s="88"/>
      <c r="H742" s="88"/>
      <c r="I742" s="89">
        <f t="shared" si="21"/>
        <v>0</v>
      </c>
      <c r="J742" s="94">
        <v>30000</v>
      </c>
      <c r="K742" s="91">
        <f t="shared" si="20"/>
        <v>0</v>
      </c>
      <c r="L742" s="98"/>
      <c r="M742" s="99"/>
      <c r="N742" s="99"/>
      <c r="R742" s="35"/>
    </row>
    <row r="743" spans="1:18" s="150" customFormat="1" ht="48" customHeight="1">
      <c r="A743" s="152"/>
      <c r="B743" s="118" t="s">
        <v>1159</v>
      </c>
      <c r="C743" s="285"/>
      <c r="D743" s="157" t="s">
        <v>525</v>
      </c>
      <c r="E743" s="88"/>
      <c r="F743" s="88"/>
      <c r="G743" s="88"/>
      <c r="H743" s="88"/>
      <c r="I743" s="89">
        <f t="shared" si="21"/>
        <v>0</v>
      </c>
      <c r="J743" s="94">
        <v>60000</v>
      </c>
      <c r="K743" s="91">
        <f t="shared" si="20"/>
        <v>0</v>
      </c>
      <c r="L743" s="175"/>
      <c r="M743" s="175"/>
      <c r="N743" s="176"/>
      <c r="R743" s="151"/>
    </row>
    <row r="744" spans="1:18" s="150" customFormat="1" ht="48" customHeight="1">
      <c r="A744" s="152"/>
      <c r="B744" s="157" t="s">
        <v>1160</v>
      </c>
      <c r="C744" s="285"/>
      <c r="D744" s="157" t="s">
        <v>525</v>
      </c>
      <c r="E744" s="88"/>
      <c r="F744" s="88"/>
      <c r="G744" s="88"/>
      <c r="H744" s="88"/>
      <c r="I744" s="89">
        <f t="shared" si="21"/>
        <v>0</v>
      </c>
      <c r="J744" s="94">
        <v>33334</v>
      </c>
      <c r="K744" s="91">
        <f t="shared" si="20"/>
        <v>0</v>
      </c>
      <c r="L744" s="175"/>
      <c r="M744" s="175"/>
      <c r="N744" s="176"/>
      <c r="R744" s="151"/>
    </row>
    <row r="745" spans="1:18" s="150" customFormat="1" ht="48" customHeight="1">
      <c r="A745" s="152"/>
      <c r="B745" s="157" t="s">
        <v>1161</v>
      </c>
      <c r="C745" s="285"/>
      <c r="D745" s="157" t="s">
        <v>525</v>
      </c>
      <c r="E745" s="88"/>
      <c r="F745" s="88"/>
      <c r="G745" s="88"/>
      <c r="H745" s="88"/>
      <c r="I745" s="89">
        <f t="shared" si="21"/>
        <v>0</v>
      </c>
      <c r="J745" s="94">
        <v>100000</v>
      </c>
      <c r="K745" s="91">
        <f t="shared" si="20"/>
        <v>0</v>
      </c>
      <c r="L745" s="175"/>
      <c r="M745" s="175"/>
      <c r="N745" s="176"/>
      <c r="R745" s="151"/>
    </row>
    <row r="746" spans="1:18" s="34" customFormat="1" ht="48" customHeight="1">
      <c r="A746" s="36"/>
      <c r="B746" s="118" t="s">
        <v>1064</v>
      </c>
      <c r="C746" s="285"/>
      <c r="D746" s="118" t="s">
        <v>864</v>
      </c>
      <c r="E746" s="88"/>
      <c r="F746" s="88"/>
      <c r="G746" s="88"/>
      <c r="H746" s="88"/>
      <c r="I746" s="89">
        <f t="shared" si="21"/>
        <v>0</v>
      </c>
      <c r="J746" s="94">
        <v>30000</v>
      </c>
      <c r="K746" s="91">
        <f t="shared" si="20"/>
        <v>0</v>
      </c>
      <c r="L746" s="98"/>
      <c r="M746" s="99"/>
      <c r="N746" s="99"/>
      <c r="R746" s="35"/>
    </row>
    <row r="747" spans="1:18" s="34" customFormat="1" ht="48" customHeight="1">
      <c r="A747" s="36"/>
      <c r="B747" s="118" t="s">
        <v>1143</v>
      </c>
      <c r="C747" s="285"/>
      <c r="D747" s="118" t="s">
        <v>864</v>
      </c>
      <c r="E747" s="88"/>
      <c r="F747" s="88"/>
      <c r="G747" s="88"/>
      <c r="H747" s="88"/>
      <c r="I747" s="89">
        <f t="shared" si="21"/>
        <v>0</v>
      </c>
      <c r="J747" s="94">
        <v>56700</v>
      </c>
      <c r="K747" s="91">
        <f t="shared" si="20"/>
        <v>0</v>
      </c>
      <c r="L747" s="98"/>
      <c r="M747" s="99"/>
      <c r="N747" s="99"/>
      <c r="R747" s="35"/>
    </row>
    <row r="748" spans="1:18" s="34" customFormat="1" ht="52.5" customHeight="1">
      <c r="A748" s="36"/>
      <c r="B748" s="196" t="s">
        <v>1042</v>
      </c>
      <c r="C748" s="357"/>
      <c r="D748" s="196" t="s">
        <v>525</v>
      </c>
      <c r="E748" s="198"/>
      <c r="F748" s="198"/>
      <c r="G748" s="198"/>
      <c r="H748" s="198"/>
      <c r="I748" s="199">
        <f t="shared" si="21"/>
        <v>0</v>
      </c>
      <c r="J748" s="206">
        <v>112500</v>
      </c>
      <c r="K748" s="201">
        <f t="shared" si="20"/>
        <v>0</v>
      </c>
      <c r="L748" s="207"/>
      <c r="M748" s="208"/>
      <c r="N748" s="208"/>
      <c r="R748" s="35"/>
    </row>
    <row r="749" spans="1:18" s="34" customFormat="1" ht="77.25" customHeight="1">
      <c r="A749" s="36"/>
      <c r="B749" s="196" t="s">
        <v>1041</v>
      </c>
      <c r="C749" s="357"/>
      <c r="D749" s="196" t="s">
        <v>525</v>
      </c>
      <c r="E749" s="198"/>
      <c r="F749" s="198"/>
      <c r="G749" s="198"/>
      <c r="H749" s="198"/>
      <c r="I749" s="199">
        <f t="shared" si="21"/>
        <v>0</v>
      </c>
      <c r="J749" s="206">
        <v>300000</v>
      </c>
      <c r="K749" s="201">
        <f t="shared" si="20"/>
        <v>0</v>
      </c>
      <c r="L749" s="207"/>
      <c r="M749" s="208"/>
      <c r="N749" s="208"/>
      <c r="R749" s="35"/>
    </row>
    <row r="750" spans="1:18" s="257" customFormat="1" ht="77.25" customHeight="1">
      <c r="A750" s="261"/>
      <c r="B750" s="118" t="s">
        <v>1272</v>
      </c>
      <c r="C750" s="285"/>
      <c r="D750" s="118" t="s">
        <v>525</v>
      </c>
      <c r="E750" s="105"/>
      <c r="F750" s="105"/>
      <c r="G750" s="105"/>
      <c r="H750" s="105"/>
      <c r="I750" s="89">
        <f t="shared" si="21"/>
        <v>0</v>
      </c>
      <c r="J750" s="332">
        <v>300000</v>
      </c>
      <c r="K750" s="91">
        <f t="shared" si="20"/>
        <v>0</v>
      </c>
      <c r="L750" s="173"/>
      <c r="M750" s="296"/>
      <c r="N750" s="261"/>
      <c r="R750" s="258"/>
    </row>
    <row r="751" spans="1:18" s="150" customFormat="1" ht="77.25" customHeight="1">
      <c r="A751" s="152"/>
      <c r="B751" s="118" t="s">
        <v>1162</v>
      </c>
      <c r="C751" s="285"/>
      <c r="D751" s="118" t="s">
        <v>525</v>
      </c>
      <c r="E751" s="88"/>
      <c r="F751" s="88"/>
      <c r="G751" s="88"/>
      <c r="H751" s="88"/>
      <c r="I751" s="89">
        <f t="shared" si="21"/>
        <v>0</v>
      </c>
      <c r="J751" s="94">
        <v>300000</v>
      </c>
      <c r="K751" s="91">
        <f t="shared" si="20"/>
        <v>0</v>
      </c>
      <c r="L751" s="98"/>
      <c r="M751" s="175"/>
      <c r="N751" s="176"/>
      <c r="R751" s="151"/>
    </row>
    <row r="752" spans="1:18" s="34" customFormat="1" ht="77.25" customHeight="1">
      <c r="A752" s="145"/>
      <c r="B752" s="118" t="s">
        <v>1163</v>
      </c>
      <c r="C752" s="285"/>
      <c r="D752" s="118" t="s">
        <v>525</v>
      </c>
      <c r="E752" s="88"/>
      <c r="F752" s="88"/>
      <c r="G752" s="88"/>
      <c r="H752" s="88"/>
      <c r="I752" s="89">
        <f t="shared" si="21"/>
        <v>0</v>
      </c>
      <c r="J752" s="94">
        <v>280000</v>
      </c>
      <c r="K752" s="91">
        <f t="shared" si="20"/>
        <v>0</v>
      </c>
      <c r="L752" s="98"/>
      <c r="M752" s="175"/>
      <c r="N752" s="176"/>
      <c r="R752" s="35"/>
    </row>
    <row r="753" spans="1:18" s="34" customFormat="1" ht="48" customHeight="1">
      <c r="A753" s="36"/>
      <c r="B753" s="118" t="s">
        <v>821</v>
      </c>
      <c r="C753" s="285"/>
      <c r="D753" s="118" t="s">
        <v>525</v>
      </c>
      <c r="E753" s="88"/>
      <c r="F753" s="88"/>
      <c r="G753" s="88"/>
      <c r="H753" s="88"/>
      <c r="I753" s="89">
        <f t="shared" si="21"/>
        <v>0</v>
      </c>
      <c r="J753" s="94">
        <v>2350000</v>
      </c>
      <c r="K753" s="91">
        <f t="shared" si="20"/>
        <v>0</v>
      </c>
      <c r="L753" s="98"/>
      <c r="M753" s="99"/>
      <c r="N753" s="99"/>
      <c r="R753" s="35"/>
    </row>
    <row r="754" spans="1:18" s="84" customFormat="1" ht="48" customHeight="1">
      <c r="A754" s="83"/>
      <c r="B754" s="118" t="s">
        <v>997</v>
      </c>
      <c r="C754" s="285"/>
      <c r="D754" s="118" t="s">
        <v>382</v>
      </c>
      <c r="E754" s="88"/>
      <c r="F754" s="88"/>
      <c r="G754" s="88"/>
      <c r="H754" s="88"/>
      <c r="I754" s="89">
        <f t="shared" si="21"/>
        <v>0</v>
      </c>
      <c r="J754" s="94">
        <v>50000</v>
      </c>
      <c r="K754" s="91">
        <f t="shared" si="20"/>
        <v>0</v>
      </c>
      <c r="L754" s="98"/>
      <c r="M754" s="93"/>
      <c r="N754" s="93"/>
      <c r="R754" s="85"/>
    </row>
    <row r="755" spans="1:18" s="34" customFormat="1" ht="48" customHeight="1">
      <c r="A755" s="36"/>
      <c r="B755" s="118" t="s">
        <v>1671</v>
      </c>
      <c r="C755" s="285"/>
      <c r="D755" s="118" t="s">
        <v>525</v>
      </c>
      <c r="E755" s="88">
        <v>3</v>
      </c>
      <c r="F755" s="95">
        <v>3</v>
      </c>
      <c r="G755" s="95">
        <v>3</v>
      </c>
      <c r="H755" s="95">
        <v>3</v>
      </c>
      <c r="I755" s="89">
        <f t="shared" si="21"/>
        <v>12</v>
      </c>
      <c r="J755" s="94">
        <v>50000</v>
      </c>
      <c r="K755" s="91">
        <f t="shared" si="20"/>
        <v>600000</v>
      </c>
      <c r="L755" s="98"/>
      <c r="M755" s="208"/>
      <c r="N755" s="208"/>
      <c r="R755" s="35" t="s">
        <v>319</v>
      </c>
    </row>
    <row r="756" spans="1:18" s="29" customFormat="1" ht="48" customHeight="1">
      <c r="A756" s="31"/>
      <c r="B756" s="118" t="s">
        <v>1258</v>
      </c>
      <c r="C756" s="285"/>
      <c r="D756" s="118" t="s">
        <v>525</v>
      </c>
      <c r="E756" s="88">
        <v>3</v>
      </c>
      <c r="F756" s="88">
        <v>3</v>
      </c>
      <c r="G756" s="88">
        <v>3</v>
      </c>
      <c r="H756" s="88">
        <v>3</v>
      </c>
      <c r="I756" s="89">
        <f t="shared" si="21"/>
        <v>12</v>
      </c>
      <c r="J756" s="94">
        <v>35000</v>
      </c>
      <c r="K756" s="91">
        <f t="shared" si="20"/>
        <v>420000</v>
      </c>
      <c r="L756" s="98"/>
      <c r="M756" s="99"/>
      <c r="N756" s="99"/>
      <c r="R756" s="30"/>
    </row>
    <row r="757" spans="1:18" s="29" customFormat="1" ht="48" customHeight="1">
      <c r="A757" s="31"/>
      <c r="B757" s="118" t="s">
        <v>640</v>
      </c>
      <c r="C757" s="285"/>
      <c r="D757" s="118" t="s">
        <v>525</v>
      </c>
      <c r="E757" s="88"/>
      <c r="F757" s="88"/>
      <c r="G757" s="88"/>
      <c r="H757" s="88"/>
      <c r="I757" s="89">
        <f t="shared" si="21"/>
        <v>0</v>
      </c>
      <c r="J757" s="94"/>
      <c r="K757" s="91">
        <f t="shared" si="20"/>
        <v>0</v>
      </c>
      <c r="L757" s="98"/>
      <c r="M757" s="99"/>
      <c r="N757" s="99"/>
      <c r="R757" s="30"/>
    </row>
    <row r="758" spans="1:18" s="29" customFormat="1" ht="48" customHeight="1">
      <c r="A758" s="31"/>
      <c r="B758" s="118" t="s">
        <v>1030</v>
      </c>
      <c r="C758" s="285">
        <v>80121704</v>
      </c>
      <c r="D758" s="118" t="s">
        <v>525</v>
      </c>
      <c r="E758" s="88"/>
      <c r="F758" s="88">
        <v>8</v>
      </c>
      <c r="G758" s="88">
        <v>8</v>
      </c>
      <c r="H758" s="88">
        <v>8</v>
      </c>
      <c r="I758" s="89">
        <f t="shared" si="21"/>
        <v>24</v>
      </c>
      <c r="J758" s="94">
        <v>6000</v>
      </c>
      <c r="K758" s="91">
        <f t="shared" si="20"/>
        <v>144000</v>
      </c>
      <c r="L758" s="98"/>
      <c r="M758" s="99"/>
      <c r="N758" s="99"/>
      <c r="R758" s="30" t="s">
        <v>322</v>
      </c>
    </row>
    <row r="759" spans="1:18" s="73" customFormat="1" ht="48" customHeight="1">
      <c r="A759" s="72" t="s">
        <v>318</v>
      </c>
      <c r="B759" s="118" t="s">
        <v>593</v>
      </c>
      <c r="C759" s="285">
        <v>80121704</v>
      </c>
      <c r="D759" s="118" t="s">
        <v>525</v>
      </c>
      <c r="E759" s="105">
        <v>62</v>
      </c>
      <c r="F759" s="105">
        <v>20</v>
      </c>
      <c r="G759" s="105">
        <v>20</v>
      </c>
      <c r="H759" s="105"/>
      <c r="I759" s="89">
        <f t="shared" si="21"/>
        <v>102</v>
      </c>
      <c r="J759" s="94">
        <v>2000</v>
      </c>
      <c r="K759" s="91">
        <f t="shared" si="20"/>
        <v>204000</v>
      </c>
      <c r="L759" s="98"/>
      <c r="M759" s="99"/>
      <c r="N759" s="99"/>
      <c r="R759" s="74" t="s">
        <v>324</v>
      </c>
    </row>
    <row r="760" spans="1:18" s="84" customFormat="1" ht="48" customHeight="1">
      <c r="A760" s="83" t="s">
        <v>343</v>
      </c>
      <c r="B760" s="118" t="s">
        <v>746</v>
      </c>
      <c r="C760" s="285">
        <v>77121504</v>
      </c>
      <c r="D760" s="118" t="s">
        <v>590</v>
      </c>
      <c r="E760" s="88">
        <v>1</v>
      </c>
      <c r="F760" s="88"/>
      <c r="G760" s="88"/>
      <c r="H760" s="88"/>
      <c r="I760" s="89">
        <f t="shared" si="21"/>
        <v>1</v>
      </c>
      <c r="J760" s="94">
        <v>80000</v>
      </c>
      <c r="K760" s="91">
        <f t="shared" si="20"/>
        <v>80000</v>
      </c>
      <c r="L760" s="92"/>
      <c r="M760" s="93"/>
      <c r="N760" s="93"/>
      <c r="R760" s="85"/>
    </row>
    <row r="761" spans="1:18" s="84" customFormat="1" ht="48" customHeight="1">
      <c r="A761" s="83"/>
      <c r="B761" s="118" t="s">
        <v>1072</v>
      </c>
      <c r="C761" s="285">
        <v>77111602</v>
      </c>
      <c r="D761" s="118"/>
      <c r="E761" s="88">
        <v>1</v>
      </c>
      <c r="F761" s="88"/>
      <c r="G761" s="88"/>
      <c r="H761" s="88"/>
      <c r="I761" s="89">
        <f t="shared" si="21"/>
        <v>1</v>
      </c>
      <c r="J761" s="94">
        <v>40000</v>
      </c>
      <c r="K761" s="91">
        <f t="shared" si="20"/>
        <v>40000</v>
      </c>
      <c r="L761" s="92"/>
      <c r="M761" s="93"/>
      <c r="N761" s="93"/>
      <c r="R761" s="85"/>
    </row>
    <row r="762" spans="1:18" s="257" customFormat="1" ht="48" customHeight="1">
      <c r="A762" s="261" t="s">
        <v>352</v>
      </c>
      <c r="B762" s="259" t="s">
        <v>589</v>
      </c>
      <c r="C762" s="415"/>
      <c r="D762" s="259" t="s">
        <v>525</v>
      </c>
      <c r="E762" s="250"/>
      <c r="F762" s="250"/>
      <c r="G762" s="250"/>
      <c r="H762" s="250"/>
      <c r="I762" s="416">
        <f t="shared" si="21"/>
        <v>0</v>
      </c>
      <c r="J762" s="262">
        <v>150000</v>
      </c>
      <c r="K762" s="253">
        <f t="shared" si="20"/>
        <v>0</v>
      </c>
      <c r="L762" s="263"/>
      <c r="M762" s="264"/>
      <c r="N762" s="264"/>
      <c r="R762" s="258"/>
    </row>
    <row r="763" spans="1:18" s="34" customFormat="1" ht="48" customHeight="1">
      <c r="A763" s="36"/>
      <c r="B763" s="196" t="s">
        <v>1242</v>
      </c>
      <c r="C763" s="357"/>
      <c r="D763" s="196" t="s">
        <v>525</v>
      </c>
      <c r="E763" s="237"/>
      <c r="F763" s="237"/>
      <c r="G763" s="237"/>
      <c r="H763" s="237"/>
      <c r="I763" s="199">
        <f t="shared" si="21"/>
        <v>0</v>
      </c>
      <c r="J763" s="206">
        <v>90000</v>
      </c>
      <c r="K763" s="201">
        <f t="shared" si="20"/>
        <v>0</v>
      </c>
      <c r="L763" s="218"/>
      <c r="M763" s="218"/>
      <c r="N763" s="36"/>
      <c r="R763" s="35"/>
    </row>
    <row r="764" spans="1:18" s="34" customFormat="1" ht="48" customHeight="1">
      <c r="A764" s="36"/>
      <c r="B764" s="531" t="s">
        <v>1243</v>
      </c>
      <c r="C764" s="532" t="s">
        <v>1596</v>
      </c>
      <c r="D764" s="531" t="s">
        <v>525</v>
      </c>
      <c r="E764" s="533">
        <v>1</v>
      </c>
      <c r="F764" s="533">
        <v>1</v>
      </c>
      <c r="G764" s="533">
        <v>1</v>
      </c>
      <c r="H764" s="533"/>
      <c r="I764" s="534">
        <f t="shared" si="21"/>
        <v>3</v>
      </c>
      <c r="J764" s="538">
        <v>2000</v>
      </c>
      <c r="K764" s="536">
        <f t="shared" si="20"/>
        <v>6000</v>
      </c>
      <c r="L764" s="539"/>
      <c r="M764" s="231"/>
      <c r="N764" s="232"/>
      <c r="R764" s="35"/>
    </row>
    <row r="765" spans="1:18" s="34" customFormat="1" ht="69.75" customHeight="1">
      <c r="A765" s="36"/>
      <c r="B765" s="118" t="s">
        <v>1043</v>
      </c>
      <c r="C765" s="285"/>
      <c r="D765" s="118" t="s">
        <v>1157</v>
      </c>
      <c r="E765" s="88"/>
      <c r="F765" s="88"/>
      <c r="G765" s="88"/>
      <c r="H765" s="88"/>
      <c r="I765" s="89">
        <f t="shared" si="21"/>
        <v>0</v>
      </c>
      <c r="J765" s="94">
        <v>300000</v>
      </c>
      <c r="K765" s="91">
        <f t="shared" si="20"/>
        <v>0</v>
      </c>
      <c r="L765" s="98"/>
      <c r="M765" s="99"/>
      <c r="N765" s="99"/>
      <c r="R765" s="35"/>
    </row>
    <row r="766" spans="1:18" s="257" customFormat="1" ht="69.75" customHeight="1">
      <c r="A766" s="261"/>
      <c r="B766" s="118" t="s">
        <v>1228</v>
      </c>
      <c r="C766" s="285"/>
      <c r="D766" s="118" t="s">
        <v>1157</v>
      </c>
      <c r="E766" s="181"/>
      <c r="F766" s="105"/>
      <c r="G766" s="105"/>
      <c r="H766" s="105"/>
      <c r="I766" s="89">
        <f t="shared" si="21"/>
        <v>0</v>
      </c>
      <c r="J766" s="182">
        <v>500000</v>
      </c>
      <c r="K766" s="91">
        <f t="shared" si="20"/>
        <v>0</v>
      </c>
      <c r="L766" s="173"/>
      <c r="M766" s="296"/>
      <c r="N766" s="261"/>
      <c r="R766" s="258"/>
    </row>
    <row r="767" spans="1:18" s="86" customFormat="1" ht="48" customHeight="1">
      <c r="A767" s="76"/>
      <c r="B767" s="118" t="s">
        <v>922</v>
      </c>
      <c r="C767" s="285"/>
      <c r="D767" s="118" t="s">
        <v>525</v>
      </c>
      <c r="E767" s="88"/>
      <c r="F767" s="88"/>
      <c r="G767" s="88"/>
      <c r="H767" s="88"/>
      <c r="I767" s="89">
        <f t="shared" si="21"/>
        <v>0</v>
      </c>
      <c r="J767" s="94">
        <v>500000</v>
      </c>
      <c r="K767" s="91">
        <f t="shared" si="20"/>
        <v>0</v>
      </c>
      <c r="L767" s="98"/>
      <c r="M767" s="99"/>
      <c r="N767" s="99"/>
      <c r="R767" s="35"/>
    </row>
    <row r="768" spans="1:18" s="86" customFormat="1" ht="48" customHeight="1">
      <c r="A768" s="36"/>
      <c r="B768" s="196" t="s">
        <v>1229</v>
      </c>
      <c r="C768" s="357">
        <v>80101506</v>
      </c>
      <c r="D768" s="196" t="s">
        <v>525</v>
      </c>
      <c r="E768" s="223"/>
      <c r="F768" s="237"/>
      <c r="G768" s="237"/>
      <c r="H768" s="237"/>
      <c r="I768" s="199">
        <f t="shared" si="21"/>
        <v>0</v>
      </c>
      <c r="J768" s="220">
        <v>125000</v>
      </c>
      <c r="K768" s="201">
        <f t="shared" si="20"/>
        <v>0</v>
      </c>
      <c r="L768" s="218"/>
      <c r="M768" s="218"/>
      <c r="N768" s="36"/>
      <c r="R768" s="35"/>
    </row>
    <row r="769" spans="1:18" s="295" customFormat="1" ht="48" customHeight="1">
      <c r="A769" s="261"/>
      <c r="B769" s="118" t="s">
        <v>1230</v>
      </c>
      <c r="C769" s="285" t="s">
        <v>1595</v>
      </c>
      <c r="D769" s="118" t="s">
        <v>525</v>
      </c>
      <c r="E769" s="181"/>
      <c r="F769" s="105"/>
      <c r="G769" s="105"/>
      <c r="H769" s="105"/>
      <c r="I769" s="89">
        <f t="shared" si="21"/>
        <v>0</v>
      </c>
      <c r="J769" s="182">
        <v>300000</v>
      </c>
      <c r="K769" s="91">
        <f t="shared" si="20"/>
        <v>0</v>
      </c>
      <c r="L769" s="173"/>
      <c r="M769" s="296"/>
      <c r="N769" s="261"/>
      <c r="R769" s="258"/>
    </row>
    <row r="770" spans="1:18" s="29" customFormat="1" ht="63" customHeight="1">
      <c r="A770" s="53"/>
      <c r="B770" s="118" t="s">
        <v>940</v>
      </c>
      <c r="C770" s="285"/>
      <c r="D770" s="118" t="s">
        <v>590</v>
      </c>
      <c r="E770" s="88"/>
      <c r="F770" s="88"/>
      <c r="G770" s="88"/>
      <c r="H770" s="88"/>
      <c r="I770" s="89">
        <f t="shared" si="21"/>
        <v>0</v>
      </c>
      <c r="J770" s="94">
        <v>500000</v>
      </c>
      <c r="K770" s="91">
        <f t="shared" si="20"/>
        <v>0</v>
      </c>
      <c r="L770" s="92"/>
      <c r="M770" s="93"/>
      <c r="N770" s="93"/>
      <c r="R770" s="30"/>
    </row>
    <row r="771" spans="1:18" s="29" customFormat="1" ht="63" customHeight="1">
      <c r="A771" s="28"/>
      <c r="B771" s="118" t="s">
        <v>940</v>
      </c>
      <c r="C771" s="285"/>
      <c r="D771" s="118" t="s">
        <v>590</v>
      </c>
      <c r="E771" s="88"/>
      <c r="F771" s="88"/>
      <c r="G771" s="88"/>
      <c r="H771" s="88"/>
      <c r="I771" s="89">
        <f t="shared" si="21"/>
        <v>0</v>
      </c>
      <c r="J771" s="94">
        <v>500000</v>
      </c>
      <c r="K771" s="91">
        <f t="shared" si="20"/>
        <v>0</v>
      </c>
      <c r="L771" s="92"/>
      <c r="M771" s="93"/>
      <c r="N771" s="93"/>
      <c r="R771" s="30"/>
    </row>
    <row r="772" spans="1:18" s="34" customFormat="1" ht="63" customHeight="1">
      <c r="A772" s="28"/>
      <c r="B772" s="118" t="s">
        <v>940</v>
      </c>
      <c r="C772" s="285"/>
      <c r="D772" s="118" t="s">
        <v>590</v>
      </c>
      <c r="E772" s="88"/>
      <c r="F772" s="88"/>
      <c r="G772" s="88"/>
      <c r="H772" s="88"/>
      <c r="I772" s="89">
        <f t="shared" si="21"/>
        <v>0</v>
      </c>
      <c r="J772" s="94">
        <v>500000</v>
      </c>
      <c r="K772" s="91">
        <f t="shared" si="20"/>
        <v>0</v>
      </c>
      <c r="L772" s="92"/>
      <c r="M772" s="93"/>
      <c r="N772" s="93"/>
      <c r="R772" s="35"/>
    </row>
    <row r="773" spans="1:18" s="34" customFormat="1" ht="48" customHeight="1">
      <c r="A773" s="33"/>
      <c r="B773" s="118" t="s">
        <v>940</v>
      </c>
      <c r="C773" s="285"/>
      <c r="D773" s="118" t="s">
        <v>590</v>
      </c>
      <c r="E773" s="88"/>
      <c r="F773" s="88"/>
      <c r="G773" s="88"/>
      <c r="H773" s="88"/>
      <c r="I773" s="89">
        <f t="shared" si="21"/>
        <v>0</v>
      </c>
      <c r="J773" s="94">
        <v>3500000</v>
      </c>
      <c r="K773" s="91">
        <f t="shared" si="20"/>
        <v>0</v>
      </c>
      <c r="L773" s="92"/>
      <c r="M773" s="93"/>
      <c r="N773" s="93"/>
      <c r="R773" s="35" t="s">
        <v>325</v>
      </c>
    </row>
    <row r="774" spans="1:18" s="29" customFormat="1" ht="48" customHeight="1">
      <c r="A774" s="75"/>
      <c r="B774" s="118" t="s">
        <v>1145</v>
      </c>
      <c r="C774" s="285"/>
      <c r="D774" s="118" t="s">
        <v>590</v>
      </c>
      <c r="E774" s="310"/>
      <c r="F774" s="106"/>
      <c r="G774" s="310"/>
      <c r="H774" s="310"/>
      <c r="I774" s="89">
        <f t="shared" si="21"/>
        <v>0</v>
      </c>
      <c r="J774" s="311">
        <v>1200000</v>
      </c>
      <c r="K774" s="91">
        <f t="shared" si="20"/>
        <v>0</v>
      </c>
      <c r="L774" s="107"/>
      <c r="M774" s="108"/>
      <c r="N774" s="108"/>
      <c r="R774" s="30"/>
    </row>
    <row r="775" spans="1:18" s="34" customFormat="1" ht="48" customHeight="1">
      <c r="A775" s="33"/>
      <c r="B775" s="118" t="s">
        <v>1166</v>
      </c>
      <c r="C775" s="285"/>
      <c r="D775" s="118" t="s">
        <v>1167</v>
      </c>
      <c r="E775" s="310"/>
      <c r="F775" s="106"/>
      <c r="G775" s="310"/>
      <c r="H775" s="310"/>
      <c r="I775" s="89">
        <f t="shared" si="21"/>
        <v>0</v>
      </c>
      <c r="J775" s="311">
        <v>150000</v>
      </c>
      <c r="K775" s="91">
        <f t="shared" si="20"/>
        <v>0</v>
      </c>
      <c r="L775" s="112"/>
      <c r="M775" s="112"/>
      <c r="N775" s="113"/>
      <c r="R775" s="35"/>
    </row>
    <row r="776" spans="1:18" s="34" customFormat="1" ht="81.75" customHeight="1">
      <c r="A776" s="33"/>
      <c r="B776" s="118" t="s">
        <v>1168</v>
      </c>
      <c r="C776" s="285"/>
      <c r="D776" s="118" t="s">
        <v>1167</v>
      </c>
      <c r="E776" s="310"/>
      <c r="F776" s="106"/>
      <c r="G776" s="310"/>
      <c r="H776" s="310"/>
      <c r="I776" s="89">
        <f t="shared" si="21"/>
        <v>0</v>
      </c>
      <c r="J776" s="311">
        <v>328616.02</v>
      </c>
      <c r="K776" s="91">
        <f t="shared" si="20"/>
        <v>0</v>
      </c>
      <c r="L776" s="112"/>
      <c r="M776" s="112"/>
      <c r="N776" s="113"/>
      <c r="R776" s="35"/>
    </row>
    <row r="777" spans="1:18" s="34" customFormat="1" ht="81.75" customHeight="1">
      <c r="A777" s="33"/>
      <c r="B777" s="118" t="s">
        <v>1170</v>
      </c>
      <c r="C777" s="285"/>
      <c r="D777" s="118" t="s">
        <v>1167</v>
      </c>
      <c r="E777" s="310"/>
      <c r="F777" s="106"/>
      <c r="G777" s="310"/>
      <c r="H777" s="310"/>
      <c r="I777" s="89">
        <f t="shared" si="21"/>
        <v>0</v>
      </c>
      <c r="J777" s="311">
        <v>663634.42</v>
      </c>
      <c r="K777" s="91">
        <f aca="true" t="shared" si="24" ref="K777:K840">I777*J777</f>
        <v>0</v>
      </c>
      <c r="L777" s="112"/>
      <c r="M777" s="112"/>
      <c r="N777" s="113"/>
      <c r="R777" s="35"/>
    </row>
    <row r="778" spans="1:18" s="29" customFormat="1" ht="48" customHeight="1">
      <c r="A778" s="31" t="s">
        <v>248</v>
      </c>
      <c r="B778" s="118" t="s">
        <v>755</v>
      </c>
      <c r="C778" s="285">
        <v>51142001</v>
      </c>
      <c r="D778" s="118" t="s">
        <v>483</v>
      </c>
      <c r="E778" s="88">
        <v>15</v>
      </c>
      <c r="F778" s="88">
        <v>15</v>
      </c>
      <c r="G778" s="88">
        <v>15</v>
      </c>
      <c r="H778" s="88">
        <v>15</v>
      </c>
      <c r="I778" s="89">
        <f t="shared" si="21"/>
        <v>60</v>
      </c>
      <c r="J778" s="94">
        <v>100</v>
      </c>
      <c r="K778" s="91">
        <f t="shared" si="24"/>
        <v>6000</v>
      </c>
      <c r="L778" s="98"/>
      <c r="M778" s="99"/>
      <c r="N778" s="99"/>
      <c r="R778" s="30" t="s">
        <v>325</v>
      </c>
    </row>
    <row r="779" spans="1:18" s="29" customFormat="1" ht="48" customHeight="1">
      <c r="A779" s="31"/>
      <c r="B779" s="118" t="s">
        <v>756</v>
      </c>
      <c r="C779" s="285">
        <v>51101534</v>
      </c>
      <c r="D779" s="118" t="s">
        <v>483</v>
      </c>
      <c r="E779" s="88">
        <v>15</v>
      </c>
      <c r="F779" s="88">
        <v>15</v>
      </c>
      <c r="G779" s="88">
        <v>15</v>
      </c>
      <c r="H779" s="88">
        <v>15</v>
      </c>
      <c r="I779" s="89">
        <f t="shared" si="21"/>
        <v>60</v>
      </c>
      <c r="J779" s="94">
        <v>100</v>
      </c>
      <c r="K779" s="91">
        <f t="shared" si="24"/>
        <v>6000</v>
      </c>
      <c r="L779" s="98"/>
      <c r="M779" s="99"/>
      <c r="N779" s="99"/>
      <c r="R779" s="30" t="s">
        <v>326</v>
      </c>
    </row>
    <row r="780" spans="1:18" s="29" customFormat="1" ht="48" customHeight="1">
      <c r="A780" s="31"/>
      <c r="B780" s="118" t="s">
        <v>649</v>
      </c>
      <c r="C780" s="285"/>
      <c r="D780" s="118" t="s">
        <v>615</v>
      </c>
      <c r="E780" s="88"/>
      <c r="F780" s="88"/>
      <c r="G780" s="88"/>
      <c r="H780" s="88"/>
      <c r="I780" s="89">
        <f t="shared" si="21"/>
        <v>0</v>
      </c>
      <c r="J780" s="94">
        <v>100</v>
      </c>
      <c r="K780" s="91">
        <f t="shared" si="24"/>
        <v>0</v>
      </c>
      <c r="L780" s="98"/>
      <c r="M780" s="99"/>
      <c r="N780" s="99"/>
      <c r="R780" s="30"/>
    </row>
    <row r="781" spans="1:18" s="29" customFormat="1" ht="48" customHeight="1">
      <c r="A781" s="31"/>
      <c r="B781" s="118" t="s">
        <v>757</v>
      </c>
      <c r="C781" s="285">
        <v>42312001</v>
      </c>
      <c r="D781" s="118" t="s">
        <v>483</v>
      </c>
      <c r="E781" s="88">
        <v>4</v>
      </c>
      <c r="F781" s="88"/>
      <c r="G781" s="88">
        <v>4</v>
      </c>
      <c r="H781" s="88"/>
      <c r="I781" s="89">
        <f aca="true" t="shared" si="25" ref="I781:I844">E781+F781+G781+H781</f>
        <v>8</v>
      </c>
      <c r="J781" s="94">
        <v>100</v>
      </c>
      <c r="K781" s="91">
        <f t="shared" si="24"/>
        <v>800</v>
      </c>
      <c r="L781" s="98"/>
      <c r="M781" s="99"/>
      <c r="N781" s="99"/>
      <c r="R781" s="30" t="s">
        <v>327</v>
      </c>
    </row>
    <row r="782" spans="1:18" s="29" customFormat="1" ht="48" customHeight="1">
      <c r="A782" s="31"/>
      <c r="B782" s="118" t="s">
        <v>758</v>
      </c>
      <c r="C782" s="285">
        <v>51142107</v>
      </c>
      <c r="D782" s="118" t="s">
        <v>483</v>
      </c>
      <c r="E782" s="88">
        <v>4</v>
      </c>
      <c r="F782" s="88"/>
      <c r="G782" s="88">
        <v>4</v>
      </c>
      <c r="H782" s="88"/>
      <c r="I782" s="89">
        <f t="shared" si="25"/>
        <v>8</v>
      </c>
      <c r="J782" s="94">
        <v>100</v>
      </c>
      <c r="K782" s="91">
        <f t="shared" si="24"/>
        <v>800</v>
      </c>
      <c r="L782" s="98"/>
      <c r="M782" s="99"/>
      <c r="N782" s="99"/>
      <c r="R782" s="30" t="s">
        <v>328</v>
      </c>
    </row>
    <row r="783" spans="1:18" s="29" customFormat="1" ht="48" customHeight="1">
      <c r="A783" s="31"/>
      <c r="B783" s="118" t="s">
        <v>759</v>
      </c>
      <c r="C783" s="285">
        <v>51142103</v>
      </c>
      <c r="D783" s="118" t="s">
        <v>493</v>
      </c>
      <c r="E783" s="88">
        <v>4</v>
      </c>
      <c r="F783" s="88"/>
      <c r="G783" s="88">
        <v>4</v>
      </c>
      <c r="H783" s="88"/>
      <c r="I783" s="89">
        <f t="shared" si="25"/>
        <v>8</v>
      </c>
      <c r="J783" s="94">
        <v>100</v>
      </c>
      <c r="K783" s="91">
        <f t="shared" si="24"/>
        <v>800</v>
      </c>
      <c r="L783" s="98"/>
      <c r="M783" s="99"/>
      <c r="N783" s="99"/>
      <c r="R783" s="30" t="s">
        <v>329</v>
      </c>
    </row>
    <row r="784" spans="1:18" s="29" customFormat="1" ht="48" customHeight="1">
      <c r="A784" s="31"/>
      <c r="B784" s="118" t="s">
        <v>811</v>
      </c>
      <c r="C784" s="285">
        <v>51142106</v>
      </c>
      <c r="D784" s="118" t="s">
        <v>493</v>
      </c>
      <c r="E784" s="88">
        <v>4</v>
      </c>
      <c r="F784" s="88"/>
      <c r="G784" s="88">
        <v>4</v>
      </c>
      <c r="H784" s="88"/>
      <c r="I784" s="89">
        <f t="shared" si="25"/>
        <v>8</v>
      </c>
      <c r="J784" s="94">
        <v>100</v>
      </c>
      <c r="K784" s="91">
        <f t="shared" si="24"/>
        <v>800</v>
      </c>
      <c r="L784" s="98"/>
      <c r="M784" s="99"/>
      <c r="N784" s="99"/>
      <c r="R784" s="30"/>
    </row>
    <row r="785" spans="1:18" s="29" customFormat="1" ht="48" customHeight="1">
      <c r="A785" s="31"/>
      <c r="B785" s="118" t="s">
        <v>609</v>
      </c>
      <c r="C785" s="285">
        <v>51161803</v>
      </c>
      <c r="D785" s="118" t="s">
        <v>610</v>
      </c>
      <c r="E785" s="88">
        <v>2</v>
      </c>
      <c r="F785" s="88">
        <v>1</v>
      </c>
      <c r="G785" s="88">
        <v>1</v>
      </c>
      <c r="H785" s="88"/>
      <c r="I785" s="89">
        <f t="shared" si="25"/>
        <v>4</v>
      </c>
      <c r="J785" s="94">
        <v>100</v>
      </c>
      <c r="K785" s="91">
        <f t="shared" si="24"/>
        <v>400</v>
      </c>
      <c r="L785" s="98"/>
      <c r="M785" s="99"/>
      <c r="N785" s="99"/>
      <c r="R785" s="30"/>
    </row>
    <row r="786" spans="1:18" s="29" customFormat="1" ht="48" customHeight="1">
      <c r="A786" s="31"/>
      <c r="B786" s="118" t="s">
        <v>611</v>
      </c>
      <c r="C786" s="285">
        <v>51102709</v>
      </c>
      <c r="D786" s="118" t="s">
        <v>610</v>
      </c>
      <c r="E786" s="88">
        <v>1</v>
      </c>
      <c r="F786" s="88"/>
      <c r="G786" s="88">
        <v>1</v>
      </c>
      <c r="H786" s="88"/>
      <c r="I786" s="89">
        <f t="shared" si="25"/>
        <v>2</v>
      </c>
      <c r="J786" s="94">
        <v>100</v>
      </c>
      <c r="K786" s="91">
        <f t="shared" si="24"/>
        <v>200</v>
      </c>
      <c r="L786" s="98"/>
      <c r="M786" s="99"/>
      <c r="N786" s="99"/>
      <c r="R786" s="30"/>
    </row>
    <row r="787" spans="1:18" s="29" customFormat="1" ht="48" customHeight="1">
      <c r="A787" s="31"/>
      <c r="B787" s="118" t="s">
        <v>612</v>
      </c>
      <c r="C787" s="285">
        <v>51181715</v>
      </c>
      <c r="D787" s="118" t="s">
        <v>382</v>
      </c>
      <c r="E787" s="88">
        <v>5</v>
      </c>
      <c r="F787" s="88"/>
      <c r="G787" s="88">
        <v>5</v>
      </c>
      <c r="H787" s="88"/>
      <c r="I787" s="89">
        <f t="shared" si="25"/>
        <v>10</v>
      </c>
      <c r="J787" s="94">
        <v>100</v>
      </c>
      <c r="K787" s="91">
        <f t="shared" si="24"/>
        <v>1000</v>
      </c>
      <c r="L787" s="98"/>
      <c r="M787" s="99"/>
      <c r="N787" s="99"/>
      <c r="R787" s="30"/>
    </row>
    <row r="788" spans="1:18" s="29" customFormat="1" ht="48" customHeight="1">
      <c r="A788" s="31"/>
      <c r="B788" s="118" t="s">
        <v>812</v>
      </c>
      <c r="C788" s="285">
        <v>51171912</v>
      </c>
      <c r="D788" s="118" t="s">
        <v>817</v>
      </c>
      <c r="E788" s="88">
        <v>2</v>
      </c>
      <c r="F788" s="88"/>
      <c r="G788" s="88">
        <v>2</v>
      </c>
      <c r="H788" s="88"/>
      <c r="I788" s="89">
        <f t="shared" si="25"/>
        <v>4</v>
      </c>
      <c r="J788" s="94">
        <v>100</v>
      </c>
      <c r="K788" s="91">
        <f t="shared" si="24"/>
        <v>400</v>
      </c>
      <c r="L788" s="98"/>
      <c r="M788" s="99"/>
      <c r="N788" s="99"/>
      <c r="R788" s="30" t="s">
        <v>330</v>
      </c>
    </row>
    <row r="789" spans="1:18" s="29" customFormat="1" ht="48" customHeight="1">
      <c r="A789" s="31"/>
      <c r="B789" s="118" t="s">
        <v>813</v>
      </c>
      <c r="C789" s="285">
        <v>51171909</v>
      </c>
      <c r="D789" s="118" t="s">
        <v>815</v>
      </c>
      <c r="E789" s="88">
        <v>2</v>
      </c>
      <c r="F789" s="88"/>
      <c r="G789" s="88">
        <v>2</v>
      </c>
      <c r="H789" s="88"/>
      <c r="I789" s="89">
        <f t="shared" si="25"/>
        <v>4</v>
      </c>
      <c r="J789" s="94">
        <v>100</v>
      </c>
      <c r="K789" s="91">
        <f t="shared" si="24"/>
        <v>400</v>
      </c>
      <c r="L789" s="98"/>
      <c r="M789" s="99"/>
      <c r="N789" s="99"/>
      <c r="R789" s="30" t="s">
        <v>331</v>
      </c>
    </row>
    <row r="790" spans="1:18" s="29" customFormat="1" ht="48" customHeight="1">
      <c r="A790" s="31"/>
      <c r="B790" s="118" t="s">
        <v>760</v>
      </c>
      <c r="C790" s="285"/>
      <c r="D790" s="118" t="s">
        <v>814</v>
      </c>
      <c r="E790" s="88"/>
      <c r="F790" s="88"/>
      <c r="G790" s="88"/>
      <c r="H790" s="88"/>
      <c r="I790" s="89">
        <f t="shared" si="25"/>
        <v>0</v>
      </c>
      <c r="J790" s="94">
        <v>100</v>
      </c>
      <c r="K790" s="91">
        <f t="shared" si="24"/>
        <v>0</v>
      </c>
      <c r="L790" s="98"/>
      <c r="M790" s="99"/>
      <c r="N790" s="99"/>
      <c r="R790" s="30" t="s">
        <v>332</v>
      </c>
    </row>
    <row r="791" spans="1:18" s="29" customFormat="1" ht="48" customHeight="1">
      <c r="A791" s="31"/>
      <c r="B791" s="140" t="s">
        <v>614</v>
      </c>
      <c r="C791" s="291">
        <v>42182201</v>
      </c>
      <c r="D791" s="141" t="s">
        <v>615</v>
      </c>
      <c r="E791" s="109">
        <v>2</v>
      </c>
      <c r="F791" s="109"/>
      <c r="G791" s="109"/>
      <c r="H791" s="109"/>
      <c r="I791" s="89">
        <f t="shared" si="25"/>
        <v>2</v>
      </c>
      <c r="J791" s="94">
        <v>100</v>
      </c>
      <c r="K791" s="91">
        <f t="shared" si="24"/>
        <v>200</v>
      </c>
      <c r="L791" s="98"/>
      <c r="M791" s="99"/>
      <c r="N791" s="99"/>
      <c r="R791" s="30" t="s">
        <v>333</v>
      </c>
    </row>
    <row r="792" spans="1:18" s="29" customFormat="1" ht="48" customHeight="1">
      <c r="A792" s="31"/>
      <c r="B792" s="118" t="s">
        <v>616</v>
      </c>
      <c r="C792" s="285"/>
      <c r="D792" s="118" t="s">
        <v>610</v>
      </c>
      <c r="E792" s="88"/>
      <c r="F792" s="88"/>
      <c r="G792" s="88"/>
      <c r="H792" s="88"/>
      <c r="I792" s="89">
        <f t="shared" si="25"/>
        <v>0</v>
      </c>
      <c r="J792" s="94">
        <v>100</v>
      </c>
      <c r="K792" s="91">
        <f t="shared" si="24"/>
        <v>0</v>
      </c>
      <c r="L792" s="98"/>
      <c r="M792" s="99"/>
      <c r="N792" s="99"/>
      <c r="R792" s="30" t="s">
        <v>334</v>
      </c>
    </row>
    <row r="793" spans="1:18" s="29" customFormat="1" ht="48" customHeight="1">
      <c r="A793" s="31"/>
      <c r="B793" s="118" t="s">
        <v>617</v>
      </c>
      <c r="C793" s="285"/>
      <c r="D793" s="118" t="s">
        <v>610</v>
      </c>
      <c r="E793" s="88"/>
      <c r="F793" s="88"/>
      <c r="G793" s="88"/>
      <c r="H793" s="88"/>
      <c r="I793" s="89">
        <f t="shared" si="25"/>
        <v>0</v>
      </c>
      <c r="J793" s="94">
        <v>100</v>
      </c>
      <c r="K793" s="91">
        <f t="shared" si="24"/>
        <v>0</v>
      </c>
      <c r="L793" s="98"/>
      <c r="M793" s="99"/>
      <c r="N793" s="99"/>
      <c r="R793" s="30" t="s">
        <v>335</v>
      </c>
    </row>
    <row r="794" spans="1:18" s="29" customFormat="1" ht="48" customHeight="1">
      <c r="A794" s="31"/>
      <c r="B794" s="118" t="s">
        <v>618</v>
      </c>
      <c r="C794" s="285"/>
      <c r="D794" s="118" t="s">
        <v>610</v>
      </c>
      <c r="E794" s="88"/>
      <c r="F794" s="88"/>
      <c r="G794" s="88"/>
      <c r="H794" s="88"/>
      <c r="I794" s="89">
        <f t="shared" si="25"/>
        <v>0</v>
      </c>
      <c r="J794" s="94">
        <v>100</v>
      </c>
      <c r="K794" s="91">
        <f t="shared" si="24"/>
        <v>0</v>
      </c>
      <c r="L794" s="98"/>
      <c r="M794" s="99"/>
      <c r="N794" s="99"/>
      <c r="R794" s="30" t="s">
        <v>336</v>
      </c>
    </row>
    <row r="795" spans="1:18" s="29" customFormat="1" ht="48" customHeight="1">
      <c r="A795" s="31"/>
      <c r="B795" s="118" t="s">
        <v>619</v>
      </c>
      <c r="C795" s="285"/>
      <c r="D795" s="118" t="s">
        <v>610</v>
      </c>
      <c r="E795" s="88"/>
      <c r="F795" s="88"/>
      <c r="G795" s="88"/>
      <c r="H795" s="88"/>
      <c r="I795" s="89">
        <f t="shared" si="25"/>
        <v>0</v>
      </c>
      <c r="J795" s="94">
        <v>100</v>
      </c>
      <c r="K795" s="91">
        <f t="shared" si="24"/>
        <v>0</v>
      </c>
      <c r="L795" s="98"/>
      <c r="M795" s="99"/>
      <c r="N795" s="99"/>
      <c r="R795" s="30" t="s">
        <v>337</v>
      </c>
    </row>
    <row r="796" spans="1:18" s="29" customFormat="1" ht="48" customHeight="1">
      <c r="A796" s="31"/>
      <c r="B796" s="118" t="s">
        <v>620</v>
      </c>
      <c r="C796" s="285"/>
      <c r="D796" s="118" t="s">
        <v>610</v>
      </c>
      <c r="E796" s="88"/>
      <c r="F796" s="88"/>
      <c r="G796" s="88"/>
      <c r="H796" s="88"/>
      <c r="I796" s="89">
        <f t="shared" si="25"/>
        <v>0</v>
      </c>
      <c r="J796" s="94">
        <v>100</v>
      </c>
      <c r="K796" s="91">
        <f t="shared" si="24"/>
        <v>0</v>
      </c>
      <c r="L796" s="98"/>
      <c r="M796" s="99"/>
      <c r="N796" s="99"/>
      <c r="R796" s="30" t="s">
        <v>338</v>
      </c>
    </row>
    <row r="797" spans="1:18" s="29" customFormat="1" ht="48" customHeight="1">
      <c r="A797" s="31"/>
      <c r="B797" s="118" t="s">
        <v>621</v>
      </c>
      <c r="C797" s="285">
        <v>51161508</v>
      </c>
      <c r="D797" s="118" t="s">
        <v>610</v>
      </c>
      <c r="E797" s="88">
        <v>2</v>
      </c>
      <c r="F797" s="88"/>
      <c r="G797" s="88"/>
      <c r="H797" s="88"/>
      <c r="I797" s="89">
        <f t="shared" si="25"/>
        <v>2</v>
      </c>
      <c r="J797" s="94">
        <v>100</v>
      </c>
      <c r="K797" s="91">
        <f t="shared" si="24"/>
        <v>200</v>
      </c>
      <c r="L797" s="98"/>
      <c r="M797" s="99"/>
      <c r="N797" s="99"/>
      <c r="R797" s="30" t="s">
        <v>339</v>
      </c>
    </row>
    <row r="798" spans="1:18" s="29" customFormat="1" ht="48" customHeight="1">
      <c r="A798" s="31"/>
      <c r="B798" s="118" t="s">
        <v>816</v>
      </c>
      <c r="C798" s="285"/>
      <c r="D798" s="118" t="s">
        <v>610</v>
      </c>
      <c r="E798" s="88"/>
      <c r="F798" s="88"/>
      <c r="G798" s="88"/>
      <c r="H798" s="88"/>
      <c r="I798" s="89">
        <f t="shared" si="25"/>
        <v>0</v>
      </c>
      <c r="J798" s="94">
        <v>100</v>
      </c>
      <c r="K798" s="91">
        <f t="shared" si="24"/>
        <v>0</v>
      </c>
      <c r="L798" s="98"/>
      <c r="M798" s="99"/>
      <c r="N798" s="99"/>
      <c r="R798" s="30" t="s">
        <v>340</v>
      </c>
    </row>
    <row r="799" spans="1:18" s="29" customFormat="1" ht="48" customHeight="1">
      <c r="A799" s="31"/>
      <c r="B799" s="118" t="s">
        <v>623</v>
      </c>
      <c r="C799" s="285"/>
      <c r="D799" s="118" t="s">
        <v>615</v>
      </c>
      <c r="E799" s="88"/>
      <c r="F799" s="88"/>
      <c r="G799" s="88"/>
      <c r="H799" s="88"/>
      <c r="I799" s="89">
        <f t="shared" si="25"/>
        <v>0</v>
      </c>
      <c r="J799" s="94">
        <v>100</v>
      </c>
      <c r="K799" s="91">
        <f t="shared" si="24"/>
        <v>0</v>
      </c>
      <c r="L799" s="98"/>
      <c r="M799" s="99"/>
      <c r="N799" s="99"/>
      <c r="R799" s="30" t="s">
        <v>342</v>
      </c>
    </row>
    <row r="800" spans="1:18" s="29" customFormat="1" ht="48" customHeight="1">
      <c r="A800" s="31"/>
      <c r="B800" s="118" t="s">
        <v>624</v>
      </c>
      <c r="C800" s="285"/>
      <c r="D800" s="118" t="s">
        <v>615</v>
      </c>
      <c r="E800" s="88"/>
      <c r="F800" s="88"/>
      <c r="G800" s="88"/>
      <c r="H800" s="88"/>
      <c r="I800" s="89">
        <f t="shared" si="25"/>
        <v>0</v>
      </c>
      <c r="J800" s="94">
        <v>100</v>
      </c>
      <c r="K800" s="91">
        <f t="shared" si="24"/>
        <v>0</v>
      </c>
      <c r="L800" s="98"/>
      <c r="M800" s="99"/>
      <c r="N800" s="99"/>
      <c r="R800" s="30" t="s">
        <v>343</v>
      </c>
    </row>
    <row r="801" spans="1:18" s="29" customFormat="1" ht="48" customHeight="1">
      <c r="A801" s="31"/>
      <c r="B801" s="118" t="s">
        <v>626</v>
      </c>
      <c r="C801" s="285"/>
      <c r="D801" s="118" t="s">
        <v>615</v>
      </c>
      <c r="E801" s="88"/>
      <c r="F801" s="88"/>
      <c r="G801" s="88"/>
      <c r="H801" s="88"/>
      <c r="I801" s="89">
        <f t="shared" si="25"/>
        <v>0</v>
      </c>
      <c r="J801" s="94">
        <v>100</v>
      </c>
      <c r="K801" s="91">
        <f t="shared" si="24"/>
        <v>0</v>
      </c>
      <c r="L801" s="98"/>
      <c r="M801" s="99"/>
      <c r="N801" s="99"/>
      <c r="R801" s="30" t="s">
        <v>345</v>
      </c>
    </row>
    <row r="802" spans="1:18" s="29" customFormat="1" ht="48" customHeight="1">
      <c r="A802" s="31"/>
      <c r="B802" s="118" t="s">
        <v>627</v>
      </c>
      <c r="C802" s="285"/>
      <c r="D802" s="118" t="s">
        <v>493</v>
      </c>
      <c r="E802" s="88"/>
      <c r="F802" s="88"/>
      <c r="G802" s="88"/>
      <c r="H802" s="88"/>
      <c r="I802" s="89">
        <f t="shared" si="25"/>
        <v>0</v>
      </c>
      <c r="J802" s="94">
        <v>100</v>
      </c>
      <c r="K802" s="91">
        <f t="shared" si="24"/>
        <v>0</v>
      </c>
      <c r="L802" s="98"/>
      <c r="M802" s="99"/>
      <c r="N802" s="99"/>
      <c r="R802" s="30" t="s">
        <v>346</v>
      </c>
    </row>
    <row r="803" spans="1:18" s="29" customFormat="1" ht="48" customHeight="1">
      <c r="A803" s="31"/>
      <c r="B803" s="118" t="s">
        <v>628</v>
      </c>
      <c r="C803" s="285">
        <v>51161606</v>
      </c>
      <c r="D803" s="118" t="s">
        <v>493</v>
      </c>
      <c r="E803" s="88">
        <v>5</v>
      </c>
      <c r="F803" s="88"/>
      <c r="G803" s="88"/>
      <c r="H803" s="88"/>
      <c r="I803" s="89">
        <f t="shared" si="25"/>
        <v>5</v>
      </c>
      <c r="J803" s="94">
        <v>100</v>
      </c>
      <c r="K803" s="91">
        <f t="shared" si="24"/>
        <v>500</v>
      </c>
      <c r="L803" s="98"/>
      <c r="M803" s="99"/>
      <c r="N803" s="99"/>
      <c r="R803" s="30" t="s">
        <v>347</v>
      </c>
    </row>
    <row r="804" spans="1:18" s="29" customFormat="1" ht="48" customHeight="1">
      <c r="A804" s="31"/>
      <c r="B804" s="118" t="s">
        <v>629</v>
      </c>
      <c r="C804" s="285">
        <v>51161606</v>
      </c>
      <c r="D804" s="118" t="s">
        <v>493</v>
      </c>
      <c r="E804" s="88">
        <v>8</v>
      </c>
      <c r="F804" s="88"/>
      <c r="G804" s="88">
        <v>8</v>
      </c>
      <c r="H804" s="88"/>
      <c r="I804" s="89">
        <f t="shared" si="25"/>
        <v>16</v>
      </c>
      <c r="J804" s="94">
        <v>100</v>
      </c>
      <c r="K804" s="91">
        <f t="shared" si="24"/>
        <v>1600</v>
      </c>
      <c r="L804" s="98"/>
      <c r="M804" s="99"/>
      <c r="N804" s="99"/>
      <c r="R804" s="30" t="s">
        <v>348</v>
      </c>
    </row>
    <row r="805" spans="1:18" s="38" customFormat="1" ht="48" customHeight="1">
      <c r="A805" s="70"/>
      <c r="B805" s="118" t="s">
        <v>1120</v>
      </c>
      <c r="C805" s="285"/>
      <c r="D805" s="118"/>
      <c r="E805" s="88"/>
      <c r="F805" s="88"/>
      <c r="G805" s="88"/>
      <c r="H805" s="88"/>
      <c r="I805" s="89">
        <f t="shared" si="25"/>
        <v>0</v>
      </c>
      <c r="J805" s="94">
        <v>457</v>
      </c>
      <c r="K805" s="91">
        <f t="shared" si="24"/>
        <v>0</v>
      </c>
      <c r="L805" s="98"/>
      <c r="M805" s="99"/>
      <c r="N805" s="99"/>
      <c r="R805" s="39"/>
    </row>
    <row r="806" spans="1:18" s="29" customFormat="1" ht="48" customHeight="1">
      <c r="A806" s="31"/>
      <c r="B806" s="196" t="s">
        <v>630</v>
      </c>
      <c r="C806" s="357">
        <v>42311511</v>
      </c>
      <c r="D806" s="196" t="s">
        <v>493</v>
      </c>
      <c r="E806" s="198">
        <v>3</v>
      </c>
      <c r="F806" s="198"/>
      <c r="G806" s="198"/>
      <c r="H806" s="198"/>
      <c r="I806" s="199">
        <f t="shared" si="25"/>
        <v>3</v>
      </c>
      <c r="J806" s="206">
        <v>4720</v>
      </c>
      <c r="K806" s="201">
        <f t="shared" si="24"/>
        <v>14160</v>
      </c>
      <c r="L806" s="207"/>
      <c r="M806" s="99"/>
      <c r="N806" s="99"/>
      <c r="R806" s="30" t="s">
        <v>351</v>
      </c>
    </row>
    <row r="807" spans="1:18" s="29" customFormat="1" ht="48" customHeight="1">
      <c r="A807" s="31"/>
      <c r="B807" s="118" t="s">
        <v>631</v>
      </c>
      <c r="C807" s="285">
        <v>51171902</v>
      </c>
      <c r="D807" s="118" t="s">
        <v>493</v>
      </c>
      <c r="E807" s="88">
        <v>1</v>
      </c>
      <c r="F807" s="88"/>
      <c r="G807" s="88"/>
      <c r="H807" s="88"/>
      <c r="I807" s="89">
        <f t="shared" si="25"/>
        <v>1</v>
      </c>
      <c r="J807" s="94">
        <v>1800</v>
      </c>
      <c r="K807" s="91">
        <f t="shared" si="24"/>
        <v>1800</v>
      </c>
      <c r="L807" s="98"/>
      <c r="M807" s="99"/>
      <c r="N807" s="99"/>
      <c r="R807" s="30" t="s">
        <v>352</v>
      </c>
    </row>
    <row r="808" spans="1:18" s="29" customFormat="1" ht="48" customHeight="1">
      <c r="A808" s="31"/>
      <c r="B808" s="118" t="s">
        <v>632</v>
      </c>
      <c r="C808" s="285">
        <v>51161620</v>
      </c>
      <c r="D808" s="118" t="s">
        <v>493</v>
      </c>
      <c r="E808" s="88"/>
      <c r="F808" s="88"/>
      <c r="G808" s="88"/>
      <c r="H808" s="88"/>
      <c r="I808" s="89">
        <f t="shared" si="25"/>
        <v>0</v>
      </c>
      <c r="J808" s="94">
        <v>700</v>
      </c>
      <c r="K808" s="91">
        <f t="shared" si="24"/>
        <v>0</v>
      </c>
      <c r="L808" s="98"/>
      <c r="M808" s="99"/>
      <c r="N808" s="99"/>
      <c r="R808" s="30" t="s">
        <v>353</v>
      </c>
    </row>
    <row r="809" spans="1:18" s="29" customFormat="1" ht="48" customHeight="1">
      <c r="A809" s="31"/>
      <c r="B809" s="118" t="s">
        <v>761</v>
      </c>
      <c r="C809" s="285">
        <v>51101511</v>
      </c>
      <c r="D809" s="118" t="s">
        <v>493</v>
      </c>
      <c r="E809" s="88">
        <v>1</v>
      </c>
      <c r="F809" s="88"/>
      <c r="G809" s="88"/>
      <c r="H809" s="88"/>
      <c r="I809" s="89">
        <f t="shared" si="25"/>
        <v>1</v>
      </c>
      <c r="J809" s="94">
        <v>1000</v>
      </c>
      <c r="K809" s="91">
        <f t="shared" si="24"/>
        <v>1000</v>
      </c>
      <c r="L809" s="98"/>
      <c r="M809" s="99"/>
      <c r="N809" s="99"/>
      <c r="R809" s="30" t="s">
        <v>354</v>
      </c>
    </row>
    <row r="810" spans="1:18" s="29" customFormat="1" ht="48" customHeight="1">
      <c r="A810" s="31"/>
      <c r="B810" s="118" t="s">
        <v>634</v>
      </c>
      <c r="C810" s="285">
        <v>51101511</v>
      </c>
      <c r="D810" s="118" t="s">
        <v>493</v>
      </c>
      <c r="E810" s="88">
        <v>1</v>
      </c>
      <c r="F810" s="88"/>
      <c r="G810" s="88"/>
      <c r="H810" s="88"/>
      <c r="I810" s="89">
        <f t="shared" si="25"/>
        <v>1</v>
      </c>
      <c r="J810" s="94">
        <v>285</v>
      </c>
      <c r="K810" s="91">
        <f t="shared" si="24"/>
        <v>285</v>
      </c>
      <c r="L810" s="98"/>
      <c r="M810" s="99"/>
      <c r="N810" s="99"/>
      <c r="R810" s="30" t="s">
        <v>355</v>
      </c>
    </row>
    <row r="811" spans="1:18" s="29" customFormat="1" ht="48" customHeight="1">
      <c r="A811" s="31"/>
      <c r="B811" s="118" t="s">
        <v>635</v>
      </c>
      <c r="C811" s="285">
        <v>51101567</v>
      </c>
      <c r="D811" s="118" t="s">
        <v>493</v>
      </c>
      <c r="E811" s="88">
        <v>1</v>
      </c>
      <c r="F811" s="88"/>
      <c r="G811" s="88"/>
      <c r="H811" s="88"/>
      <c r="I811" s="89">
        <f t="shared" si="25"/>
        <v>1</v>
      </c>
      <c r="J811" s="94">
        <v>525</v>
      </c>
      <c r="K811" s="91">
        <f t="shared" si="24"/>
        <v>525</v>
      </c>
      <c r="L811" s="98"/>
      <c r="M811" s="99"/>
      <c r="N811" s="99"/>
      <c r="R811" s="30" t="s">
        <v>356</v>
      </c>
    </row>
    <row r="812" spans="1:18" s="29" customFormat="1" ht="48" customHeight="1">
      <c r="A812" s="31"/>
      <c r="B812" s="118" t="s">
        <v>636</v>
      </c>
      <c r="C812" s="285">
        <v>51161631</v>
      </c>
      <c r="D812" s="118" t="s">
        <v>493</v>
      </c>
      <c r="E812" s="88">
        <v>3</v>
      </c>
      <c r="F812" s="88"/>
      <c r="G812" s="88"/>
      <c r="H812" s="88"/>
      <c r="I812" s="89">
        <f t="shared" si="25"/>
        <v>3</v>
      </c>
      <c r="J812" s="94">
        <v>225</v>
      </c>
      <c r="K812" s="91">
        <f t="shared" si="24"/>
        <v>675</v>
      </c>
      <c r="L812" s="98"/>
      <c r="M812" s="99"/>
      <c r="N812" s="99"/>
      <c r="R812" s="30" t="s">
        <v>357</v>
      </c>
    </row>
    <row r="813" spans="1:18" s="29" customFormat="1" ht="48" customHeight="1">
      <c r="A813" s="31"/>
      <c r="B813" s="118" t="s">
        <v>637</v>
      </c>
      <c r="C813" s="285"/>
      <c r="D813" s="118" t="s">
        <v>493</v>
      </c>
      <c r="E813" s="88"/>
      <c r="F813" s="88"/>
      <c r="G813" s="88"/>
      <c r="H813" s="88"/>
      <c r="I813" s="89">
        <f t="shared" si="25"/>
        <v>0</v>
      </c>
      <c r="J813" s="94">
        <v>85</v>
      </c>
      <c r="K813" s="91">
        <f t="shared" si="24"/>
        <v>0</v>
      </c>
      <c r="L813" s="98"/>
      <c r="M813" s="99"/>
      <c r="N813" s="99"/>
      <c r="R813" s="30" t="s">
        <v>358</v>
      </c>
    </row>
    <row r="814" spans="1:18" s="29" customFormat="1" ht="48" customHeight="1">
      <c r="A814" s="28"/>
      <c r="B814" s="118" t="s">
        <v>638</v>
      </c>
      <c r="C814" s="285"/>
      <c r="D814" s="118" t="s">
        <v>493</v>
      </c>
      <c r="E814" s="88"/>
      <c r="F814" s="88"/>
      <c r="G814" s="88"/>
      <c r="H814" s="88"/>
      <c r="I814" s="89">
        <f t="shared" si="25"/>
        <v>0</v>
      </c>
      <c r="J814" s="90">
        <v>200</v>
      </c>
      <c r="K814" s="91">
        <f t="shared" si="24"/>
        <v>0</v>
      </c>
      <c r="L814" s="92"/>
      <c r="M814" s="93"/>
      <c r="N814" s="93"/>
      <c r="R814" s="30"/>
    </row>
    <row r="815" spans="1:18" s="29" customFormat="1" ht="48" customHeight="1">
      <c r="A815" s="28"/>
      <c r="B815" s="118" t="s">
        <v>767</v>
      </c>
      <c r="C815" s="285"/>
      <c r="D815" s="118" t="s">
        <v>493</v>
      </c>
      <c r="E815" s="88"/>
      <c r="F815" s="88"/>
      <c r="G815" s="88"/>
      <c r="H815" s="88"/>
      <c r="I815" s="89">
        <f t="shared" si="25"/>
        <v>0</v>
      </c>
      <c r="J815" s="90"/>
      <c r="K815" s="91">
        <f t="shared" si="24"/>
        <v>0</v>
      </c>
      <c r="L815" s="92"/>
      <c r="M815" s="93"/>
      <c r="N815" s="93"/>
      <c r="R815" s="30"/>
    </row>
    <row r="816" spans="1:18" s="29" customFormat="1" ht="48" customHeight="1">
      <c r="A816" s="28"/>
      <c r="B816" s="118" t="s">
        <v>658</v>
      </c>
      <c r="C816" s="285"/>
      <c r="D816" s="118" t="s">
        <v>615</v>
      </c>
      <c r="E816" s="88"/>
      <c r="F816" s="88"/>
      <c r="G816" s="88"/>
      <c r="H816" s="88"/>
      <c r="I816" s="89">
        <f t="shared" si="25"/>
        <v>0</v>
      </c>
      <c r="J816" s="90"/>
      <c r="K816" s="91">
        <f t="shared" si="24"/>
        <v>0</v>
      </c>
      <c r="L816" s="92"/>
      <c r="M816" s="93"/>
      <c r="N816" s="93"/>
      <c r="R816" s="30" t="s">
        <v>359</v>
      </c>
    </row>
    <row r="817" spans="1:18" ht="48" customHeight="1">
      <c r="A817" s="28" t="s">
        <v>88</v>
      </c>
      <c r="B817" s="118" t="s">
        <v>641</v>
      </c>
      <c r="C817" s="285"/>
      <c r="D817" s="118" t="s">
        <v>382</v>
      </c>
      <c r="E817" s="88"/>
      <c r="F817" s="88"/>
      <c r="G817" s="88"/>
      <c r="H817" s="88"/>
      <c r="I817" s="89">
        <f t="shared" si="25"/>
        <v>0</v>
      </c>
      <c r="J817" s="90"/>
      <c r="K817" s="91">
        <f t="shared" si="24"/>
        <v>0</v>
      </c>
      <c r="L817" s="92"/>
      <c r="M817" s="93"/>
      <c r="N817" s="93"/>
      <c r="R817" s="5" t="s">
        <v>351</v>
      </c>
    </row>
    <row r="818" spans="1:18" s="257" customFormat="1" ht="48" customHeight="1">
      <c r="A818" s="247" t="s">
        <v>88</v>
      </c>
      <c r="B818" s="118" t="s">
        <v>1020</v>
      </c>
      <c r="C818" s="285">
        <v>25101503</v>
      </c>
      <c r="D818" s="118" t="s">
        <v>382</v>
      </c>
      <c r="E818" s="88"/>
      <c r="F818" s="88"/>
      <c r="G818" s="88"/>
      <c r="H818" s="88"/>
      <c r="I818" s="89">
        <f t="shared" si="25"/>
        <v>0</v>
      </c>
      <c r="J818" s="94">
        <v>3000000</v>
      </c>
      <c r="K818" s="91">
        <f t="shared" si="24"/>
        <v>0</v>
      </c>
      <c r="L818" s="92"/>
      <c r="M818" s="255"/>
      <c r="N818" s="255"/>
      <c r="R818" s="258" t="s">
        <v>359</v>
      </c>
    </row>
    <row r="819" spans="1:18" s="257" customFormat="1" ht="48" customHeight="1">
      <c r="A819" s="247"/>
      <c r="B819" s="118" t="s">
        <v>651</v>
      </c>
      <c r="C819" s="285">
        <v>25101503</v>
      </c>
      <c r="D819" s="119" t="s">
        <v>382</v>
      </c>
      <c r="E819" s="88"/>
      <c r="F819" s="88"/>
      <c r="G819" s="88"/>
      <c r="H819" s="88"/>
      <c r="I819" s="89">
        <f t="shared" si="25"/>
        <v>0</v>
      </c>
      <c r="J819" s="90">
        <v>1300000</v>
      </c>
      <c r="K819" s="91">
        <f t="shared" si="24"/>
        <v>0</v>
      </c>
      <c r="L819" s="92"/>
      <c r="M819" s="255"/>
      <c r="N819" s="255"/>
      <c r="R819" s="258"/>
    </row>
    <row r="820" spans="1:18" s="84" customFormat="1" ht="48" customHeight="1">
      <c r="A820" s="83"/>
      <c r="B820" s="118" t="s">
        <v>1244</v>
      </c>
      <c r="C820" s="285">
        <v>25101502</v>
      </c>
      <c r="D820" s="118" t="s">
        <v>382</v>
      </c>
      <c r="E820" s="105"/>
      <c r="F820" s="105"/>
      <c r="G820" s="105"/>
      <c r="H820" s="105"/>
      <c r="I820" s="89">
        <f t="shared" si="25"/>
        <v>0</v>
      </c>
      <c r="J820" s="90">
        <v>2500000</v>
      </c>
      <c r="K820" s="91">
        <f t="shared" si="24"/>
        <v>0</v>
      </c>
      <c r="L820" s="112"/>
      <c r="M820" s="229"/>
      <c r="N820" s="27"/>
      <c r="R820" s="85"/>
    </row>
    <row r="821" spans="1:18" s="29" customFormat="1" ht="48" customHeight="1">
      <c r="A821" s="28"/>
      <c r="B821" s="118" t="s">
        <v>625</v>
      </c>
      <c r="C821" s="285">
        <v>25172504</v>
      </c>
      <c r="D821" s="118" t="s">
        <v>382</v>
      </c>
      <c r="E821" s="88"/>
      <c r="F821" s="88"/>
      <c r="G821" s="88">
        <v>4</v>
      </c>
      <c r="H821" s="88">
        <v>4</v>
      </c>
      <c r="I821" s="89">
        <f t="shared" si="25"/>
        <v>8</v>
      </c>
      <c r="J821" s="94">
        <v>7500</v>
      </c>
      <c r="K821" s="91">
        <f t="shared" si="24"/>
        <v>60000</v>
      </c>
      <c r="L821" s="92"/>
      <c r="M821" s="93"/>
      <c r="N821" s="93"/>
      <c r="R821" s="30"/>
    </row>
    <row r="822" spans="1:18" s="34" customFormat="1" ht="48" customHeight="1">
      <c r="A822" s="33" t="s">
        <v>94</v>
      </c>
      <c r="B822" s="118" t="s">
        <v>650</v>
      </c>
      <c r="C822" s="285">
        <v>26111703</v>
      </c>
      <c r="D822" s="118" t="s">
        <v>382</v>
      </c>
      <c r="E822" s="88">
        <v>1</v>
      </c>
      <c r="F822" s="88">
        <v>1</v>
      </c>
      <c r="G822" s="88">
        <v>1</v>
      </c>
      <c r="H822" s="88">
        <v>1</v>
      </c>
      <c r="I822" s="89">
        <f t="shared" si="25"/>
        <v>4</v>
      </c>
      <c r="J822" s="90">
        <v>5000</v>
      </c>
      <c r="K822" s="91">
        <f t="shared" si="24"/>
        <v>20000</v>
      </c>
      <c r="L822" s="92"/>
      <c r="M822" s="93"/>
      <c r="N822" s="93"/>
      <c r="R822" s="35"/>
    </row>
    <row r="823" spans="1:18" s="34" customFormat="1" ht="48" customHeight="1">
      <c r="A823" s="33"/>
      <c r="B823" s="259" t="s">
        <v>1128</v>
      </c>
      <c r="C823" s="415"/>
      <c r="D823" s="259" t="s">
        <v>864</v>
      </c>
      <c r="E823" s="250"/>
      <c r="F823" s="250"/>
      <c r="G823" s="250"/>
      <c r="H823" s="250"/>
      <c r="I823" s="416">
        <f t="shared" si="25"/>
        <v>0</v>
      </c>
      <c r="J823" s="260">
        <v>81600</v>
      </c>
      <c r="K823" s="253">
        <f t="shared" si="24"/>
        <v>0</v>
      </c>
      <c r="L823" s="254"/>
      <c r="M823" s="93"/>
      <c r="N823" s="93"/>
      <c r="R823" s="35"/>
    </row>
    <row r="824" spans="1:18" s="84" customFormat="1" ht="48" customHeight="1">
      <c r="A824" s="83"/>
      <c r="B824" s="118" t="s">
        <v>1545</v>
      </c>
      <c r="C824" s="285">
        <v>84131503</v>
      </c>
      <c r="D824" s="118" t="s">
        <v>525</v>
      </c>
      <c r="E824" s="88">
        <v>1</v>
      </c>
      <c r="F824" s="88"/>
      <c r="G824" s="88"/>
      <c r="H824" s="88"/>
      <c r="I824" s="89">
        <f t="shared" si="25"/>
        <v>1</v>
      </c>
      <c r="J824" s="90">
        <v>43334</v>
      </c>
      <c r="K824" s="91">
        <f t="shared" si="24"/>
        <v>43334</v>
      </c>
      <c r="L824" s="92"/>
      <c r="M824" s="93"/>
      <c r="N824" s="93"/>
      <c r="R824" s="85"/>
    </row>
    <row r="825" spans="1:18" s="34" customFormat="1" ht="48" customHeight="1">
      <c r="A825" s="33"/>
      <c r="B825" s="196" t="s">
        <v>660</v>
      </c>
      <c r="C825" s="357">
        <v>78180103</v>
      </c>
      <c r="D825" s="196" t="s">
        <v>525</v>
      </c>
      <c r="E825" s="198">
        <v>2</v>
      </c>
      <c r="F825" s="198"/>
      <c r="G825" s="198">
        <v>2</v>
      </c>
      <c r="H825" s="198"/>
      <c r="I825" s="199">
        <f t="shared" si="25"/>
        <v>4</v>
      </c>
      <c r="J825" s="200">
        <v>45000</v>
      </c>
      <c r="K825" s="201">
        <f t="shared" si="24"/>
        <v>180000</v>
      </c>
      <c r="L825" s="202"/>
      <c r="M825" s="203"/>
      <c r="N825" s="203"/>
      <c r="R825" s="35" t="s">
        <v>360</v>
      </c>
    </row>
    <row r="826" spans="1:18" s="29" customFormat="1" ht="48" customHeight="1">
      <c r="A826" s="31" t="s">
        <v>271</v>
      </c>
      <c r="B826" s="118" t="s">
        <v>642</v>
      </c>
      <c r="C826" s="285">
        <v>56101708</v>
      </c>
      <c r="D826" s="118" t="s">
        <v>382</v>
      </c>
      <c r="E826" s="88"/>
      <c r="F826" s="88"/>
      <c r="G826" s="88"/>
      <c r="H826" s="88"/>
      <c r="I826" s="89">
        <f t="shared" si="25"/>
        <v>0</v>
      </c>
      <c r="J826" s="94">
        <v>7700</v>
      </c>
      <c r="K826" s="91">
        <f t="shared" si="24"/>
        <v>0</v>
      </c>
      <c r="L826" s="98"/>
      <c r="M826" s="99"/>
      <c r="N826" s="99"/>
      <c r="R826" s="30" t="s">
        <v>361</v>
      </c>
    </row>
    <row r="827" spans="1:18" s="34" customFormat="1" ht="48" customHeight="1">
      <c r="A827" s="36"/>
      <c r="B827" s="118" t="s">
        <v>643</v>
      </c>
      <c r="C827" s="285">
        <v>24102109</v>
      </c>
      <c r="D827" s="118" t="s">
        <v>382</v>
      </c>
      <c r="E827" s="88"/>
      <c r="F827" s="88"/>
      <c r="G827" s="88"/>
      <c r="H827" s="88"/>
      <c r="I827" s="89">
        <f t="shared" si="25"/>
        <v>0</v>
      </c>
      <c r="J827" s="94">
        <v>10000</v>
      </c>
      <c r="K827" s="91">
        <f t="shared" si="24"/>
        <v>0</v>
      </c>
      <c r="L827" s="98"/>
      <c r="M827" s="99"/>
      <c r="N827" s="99"/>
      <c r="R827" s="35" t="s">
        <v>362</v>
      </c>
    </row>
    <row r="828" spans="1:18" s="61" customFormat="1" ht="78" customHeight="1">
      <c r="A828" s="60"/>
      <c r="B828" s="118" t="s">
        <v>1074</v>
      </c>
      <c r="C828" s="342">
        <v>56101708</v>
      </c>
      <c r="D828" s="118" t="s">
        <v>382</v>
      </c>
      <c r="E828" s="88"/>
      <c r="F828" s="88"/>
      <c r="G828" s="88"/>
      <c r="H828" s="88"/>
      <c r="I828" s="89">
        <f t="shared" si="25"/>
        <v>0</v>
      </c>
      <c r="J828" s="90">
        <v>8400</v>
      </c>
      <c r="K828" s="91">
        <f t="shared" si="24"/>
        <v>0</v>
      </c>
      <c r="L828" s="92"/>
      <c r="M828" s="93"/>
      <c r="N828" s="93"/>
      <c r="R828" s="62"/>
    </row>
    <row r="829" spans="1:18" s="34" customFormat="1" ht="71.25" customHeight="1">
      <c r="A829" s="36"/>
      <c r="B829" s="118" t="s">
        <v>763</v>
      </c>
      <c r="C829" s="285">
        <v>56101522</v>
      </c>
      <c r="D829" s="118" t="s">
        <v>382</v>
      </c>
      <c r="E829" s="88"/>
      <c r="F829" s="88"/>
      <c r="G829" s="88"/>
      <c r="H829" s="88"/>
      <c r="I829" s="89">
        <f t="shared" si="25"/>
        <v>0</v>
      </c>
      <c r="J829" s="94">
        <v>6100</v>
      </c>
      <c r="K829" s="91">
        <f t="shared" si="24"/>
        <v>0</v>
      </c>
      <c r="L829" s="98"/>
      <c r="M829" s="99"/>
      <c r="N829" s="99"/>
      <c r="R829" s="35" t="s">
        <v>365</v>
      </c>
    </row>
    <row r="830" spans="1:18" s="257" customFormat="1" ht="94.5" customHeight="1">
      <c r="A830" s="261"/>
      <c r="B830" s="277" t="s">
        <v>1585</v>
      </c>
      <c r="C830" s="285">
        <v>56101502</v>
      </c>
      <c r="D830" s="118" t="s">
        <v>382</v>
      </c>
      <c r="E830" s="105"/>
      <c r="F830" s="105"/>
      <c r="G830" s="105"/>
      <c r="H830" s="105"/>
      <c r="I830" s="89">
        <f t="shared" si="25"/>
        <v>0</v>
      </c>
      <c r="J830" s="333">
        <v>12500</v>
      </c>
      <c r="K830" s="91">
        <f t="shared" si="24"/>
        <v>0</v>
      </c>
      <c r="L830" s="173"/>
      <c r="M830" s="296"/>
      <c r="N830" s="261"/>
      <c r="R830" s="258"/>
    </row>
    <row r="831" spans="1:18" s="34" customFormat="1" ht="87.75" customHeight="1">
      <c r="A831" s="36"/>
      <c r="B831" s="278" t="s">
        <v>1675</v>
      </c>
      <c r="C831" s="357">
        <v>56101502</v>
      </c>
      <c r="D831" s="196" t="s">
        <v>382</v>
      </c>
      <c r="E831" s="237"/>
      <c r="F831" s="237">
        <v>10</v>
      </c>
      <c r="G831" s="237"/>
      <c r="H831" s="237"/>
      <c r="I831" s="199">
        <f t="shared" si="25"/>
        <v>10</v>
      </c>
      <c r="J831" s="403">
        <v>12500</v>
      </c>
      <c r="K831" s="201">
        <f t="shared" si="24"/>
        <v>125000</v>
      </c>
      <c r="L831" s="218"/>
      <c r="M831" s="218"/>
      <c r="N831" s="36"/>
      <c r="R831" s="35"/>
    </row>
    <row r="832" spans="1:18" s="34" customFormat="1" ht="85.5" customHeight="1">
      <c r="A832" s="36"/>
      <c r="B832" s="277" t="s">
        <v>1586</v>
      </c>
      <c r="C832" s="285">
        <v>39101605</v>
      </c>
      <c r="D832" s="118" t="s">
        <v>382</v>
      </c>
      <c r="E832" s="105">
        <v>30</v>
      </c>
      <c r="F832" s="105"/>
      <c r="G832" s="105"/>
      <c r="H832" s="105"/>
      <c r="I832" s="89">
        <f t="shared" si="25"/>
        <v>30</v>
      </c>
      <c r="J832" s="182">
        <v>600</v>
      </c>
      <c r="K832" s="91">
        <f t="shared" si="24"/>
        <v>18000</v>
      </c>
      <c r="L832" s="173"/>
      <c r="M832" s="231"/>
      <c r="N832" s="232"/>
      <c r="R832" s="35"/>
    </row>
    <row r="833" spans="1:18" s="257" customFormat="1" ht="84" customHeight="1">
      <c r="A833" s="261"/>
      <c r="B833" s="277" t="s">
        <v>1587</v>
      </c>
      <c r="C833" s="285">
        <v>56121505</v>
      </c>
      <c r="D833" s="118" t="s">
        <v>382</v>
      </c>
      <c r="E833" s="105">
        <v>20</v>
      </c>
      <c r="F833" s="105"/>
      <c r="G833" s="105"/>
      <c r="H833" s="105"/>
      <c r="I833" s="89">
        <f t="shared" si="25"/>
        <v>20</v>
      </c>
      <c r="J833" s="182">
        <v>7000</v>
      </c>
      <c r="K833" s="91">
        <f t="shared" si="24"/>
        <v>140000</v>
      </c>
      <c r="L833" s="173"/>
      <c r="M833" s="296"/>
      <c r="N833" s="261"/>
      <c r="R833" s="258"/>
    </row>
    <row r="834" spans="1:18" s="34" customFormat="1" ht="126" customHeight="1">
      <c r="A834" s="36"/>
      <c r="B834" s="277" t="s">
        <v>1588</v>
      </c>
      <c r="C834" s="285"/>
      <c r="D834" s="118" t="s">
        <v>382</v>
      </c>
      <c r="E834" s="105"/>
      <c r="F834" s="105"/>
      <c r="G834" s="105"/>
      <c r="H834" s="105"/>
      <c r="I834" s="89">
        <f t="shared" si="25"/>
        <v>0</v>
      </c>
      <c r="J834" s="182">
        <v>90000</v>
      </c>
      <c r="K834" s="91">
        <f t="shared" si="24"/>
        <v>0</v>
      </c>
      <c r="L834" s="173"/>
      <c r="M834" s="231"/>
      <c r="N834" s="232"/>
      <c r="R834" s="35"/>
    </row>
    <row r="835" spans="1:18" s="34" customFormat="1" ht="48" customHeight="1">
      <c r="A835" s="36"/>
      <c r="B835" s="118" t="s">
        <v>1573</v>
      </c>
      <c r="C835" s="285">
        <v>56121502</v>
      </c>
      <c r="D835" s="118" t="s">
        <v>382</v>
      </c>
      <c r="E835" s="105"/>
      <c r="F835" s="105"/>
      <c r="G835" s="105"/>
      <c r="H835" s="105"/>
      <c r="I835" s="89">
        <f t="shared" si="25"/>
        <v>0</v>
      </c>
      <c r="J835" s="182">
        <v>2700</v>
      </c>
      <c r="K835" s="91">
        <f t="shared" si="24"/>
        <v>0</v>
      </c>
      <c r="L835" s="173"/>
      <c r="M835" s="231"/>
      <c r="N835" s="232"/>
      <c r="R835" s="35"/>
    </row>
    <row r="836" spans="1:18" s="34" customFormat="1" ht="48" customHeight="1">
      <c r="A836" s="36"/>
      <c r="B836" s="118" t="s">
        <v>646</v>
      </c>
      <c r="C836" s="285"/>
      <c r="D836" s="118" t="s">
        <v>382</v>
      </c>
      <c r="E836" s="88"/>
      <c r="F836" s="88"/>
      <c r="G836" s="88"/>
      <c r="H836" s="88"/>
      <c r="I836" s="89">
        <f t="shared" si="25"/>
        <v>0</v>
      </c>
      <c r="J836" s="94">
        <v>20532</v>
      </c>
      <c r="K836" s="91">
        <f t="shared" si="24"/>
        <v>0</v>
      </c>
      <c r="L836" s="98"/>
      <c r="M836" s="99"/>
      <c r="N836" s="99"/>
      <c r="R836" s="35" t="s">
        <v>366</v>
      </c>
    </row>
    <row r="837" spans="1:18" s="34" customFormat="1" ht="85.5" customHeight="1">
      <c r="A837" s="36"/>
      <c r="B837" s="196" t="s">
        <v>1073</v>
      </c>
      <c r="C837" s="357"/>
      <c r="D837" s="196" t="s">
        <v>382</v>
      </c>
      <c r="E837" s="198"/>
      <c r="F837" s="198">
        <v>2</v>
      </c>
      <c r="G837" s="198"/>
      <c r="H837" s="198"/>
      <c r="I837" s="199">
        <f t="shared" si="25"/>
        <v>2</v>
      </c>
      <c r="J837" s="206">
        <v>20532</v>
      </c>
      <c r="K837" s="201">
        <f t="shared" si="24"/>
        <v>41064</v>
      </c>
      <c r="L837" s="207"/>
      <c r="M837" s="208"/>
      <c r="N837" s="208"/>
      <c r="R837" s="35"/>
    </row>
    <row r="838" spans="1:18" s="34" customFormat="1" ht="57.75" customHeight="1">
      <c r="A838" s="36"/>
      <c r="B838" s="136" t="s">
        <v>838</v>
      </c>
      <c r="C838" s="285">
        <v>56101701</v>
      </c>
      <c r="D838" s="118" t="s">
        <v>382</v>
      </c>
      <c r="E838" s="88"/>
      <c r="F838" s="88"/>
      <c r="G838" s="88"/>
      <c r="H838" s="88"/>
      <c r="I838" s="89">
        <f t="shared" si="25"/>
        <v>0</v>
      </c>
      <c r="J838" s="94">
        <v>20533</v>
      </c>
      <c r="K838" s="91">
        <f t="shared" si="24"/>
        <v>0</v>
      </c>
      <c r="L838" s="98"/>
      <c r="M838" s="99"/>
      <c r="N838" s="99"/>
      <c r="R838" s="35" t="s">
        <v>368</v>
      </c>
    </row>
    <row r="839" spans="1:18" s="34" customFormat="1" ht="57.75" customHeight="1">
      <c r="A839" s="228"/>
      <c r="B839" s="125" t="s">
        <v>1190</v>
      </c>
      <c r="C839" s="285">
        <v>56101701</v>
      </c>
      <c r="D839" s="118" t="s">
        <v>382</v>
      </c>
      <c r="E839" s="334"/>
      <c r="F839" s="334"/>
      <c r="G839" s="334"/>
      <c r="H839" s="334"/>
      <c r="I839" s="89">
        <f t="shared" si="25"/>
        <v>0</v>
      </c>
      <c r="J839" s="328">
        <v>12500</v>
      </c>
      <c r="K839" s="91">
        <f t="shared" si="24"/>
        <v>0</v>
      </c>
      <c r="L839" s="327"/>
      <c r="M839" s="226"/>
      <c r="N839" s="227"/>
      <c r="R839" s="35"/>
    </row>
    <row r="840" spans="1:18" s="34" customFormat="1" ht="48" customHeight="1">
      <c r="A840" s="36"/>
      <c r="B840" s="136" t="s">
        <v>652</v>
      </c>
      <c r="C840" s="290"/>
      <c r="D840" s="118" t="s">
        <v>382</v>
      </c>
      <c r="E840" s="88"/>
      <c r="F840" s="88"/>
      <c r="G840" s="88"/>
      <c r="H840" s="88"/>
      <c r="I840" s="89">
        <f t="shared" si="25"/>
        <v>0</v>
      </c>
      <c r="J840" s="94">
        <v>20534</v>
      </c>
      <c r="K840" s="91">
        <f t="shared" si="24"/>
        <v>0</v>
      </c>
      <c r="L840" s="98"/>
      <c r="M840" s="99"/>
      <c r="N840" s="99"/>
      <c r="R840" s="35"/>
    </row>
    <row r="841" spans="1:18" s="34" customFormat="1" ht="48" customHeight="1">
      <c r="A841" s="36"/>
      <c r="B841" s="136" t="s">
        <v>1171</v>
      </c>
      <c r="C841" s="290">
        <v>56101520</v>
      </c>
      <c r="D841" s="118" t="s">
        <v>382</v>
      </c>
      <c r="E841" s="88"/>
      <c r="F841" s="88"/>
      <c r="G841" s="88"/>
      <c r="H841" s="88"/>
      <c r="I841" s="89">
        <f t="shared" si="25"/>
        <v>0</v>
      </c>
      <c r="J841" s="94">
        <v>160000</v>
      </c>
      <c r="K841" s="91">
        <f aca="true" t="shared" si="26" ref="K841:K904">I841*J841</f>
        <v>0</v>
      </c>
      <c r="L841" s="173"/>
      <c r="M841" s="173"/>
      <c r="N841" s="174"/>
      <c r="R841" s="35"/>
    </row>
    <row r="842" spans="1:18" s="257" customFormat="1" ht="48" customHeight="1">
      <c r="A842" s="261"/>
      <c r="B842" s="136" t="s">
        <v>1127</v>
      </c>
      <c r="C842" s="290">
        <v>44111905</v>
      </c>
      <c r="D842" s="118" t="s">
        <v>382</v>
      </c>
      <c r="E842" s="88"/>
      <c r="F842" s="88"/>
      <c r="G842" s="88"/>
      <c r="H842" s="88"/>
      <c r="I842" s="89">
        <f t="shared" si="25"/>
        <v>0</v>
      </c>
      <c r="J842" s="94">
        <v>16000</v>
      </c>
      <c r="K842" s="91">
        <f t="shared" si="26"/>
        <v>0</v>
      </c>
      <c r="L842" s="98"/>
      <c r="M842" s="264"/>
      <c r="N842" s="264"/>
      <c r="R842" s="258"/>
    </row>
    <row r="843" spans="1:18" s="34" customFormat="1" ht="48" customHeight="1">
      <c r="A843" s="36"/>
      <c r="B843" s="136" t="s">
        <v>822</v>
      </c>
      <c r="C843" s="290">
        <v>44111905</v>
      </c>
      <c r="D843" s="118" t="s">
        <v>382</v>
      </c>
      <c r="E843" s="88">
        <v>12</v>
      </c>
      <c r="F843" s="88"/>
      <c r="G843" s="88"/>
      <c r="H843" s="88"/>
      <c r="I843" s="89">
        <f t="shared" si="25"/>
        <v>12</v>
      </c>
      <c r="J843" s="94">
        <v>5000</v>
      </c>
      <c r="K843" s="91">
        <f t="shared" si="26"/>
        <v>60000</v>
      </c>
      <c r="L843" s="98"/>
      <c r="M843" s="99"/>
      <c r="N843" s="99"/>
      <c r="R843" s="35"/>
    </row>
    <row r="844" spans="1:18" s="34" customFormat="1" ht="66" customHeight="1">
      <c r="A844" s="36"/>
      <c r="B844" s="277" t="s">
        <v>1581</v>
      </c>
      <c r="C844" s="285">
        <v>56101703</v>
      </c>
      <c r="D844" s="118" t="s">
        <v>867</v>
      </c>
      <c r="E844" s="88">
        <v>5</v>
      </c>
      <c r="F844" s="88"/>
      <c r="G844" s="88"/>
      <c r="H844" s="88"/>
      <c r="I844" s="89">
        <f t="shared" si="25"/>
        <v>5</v>
      </c>
      <c r="J844" s="94">
        <v>10750</v>
      </c>
      <c r="K844" s="91">
        <f t="shared" si="26"/>
        <v>53750</v>
      </c>
      <c r="L844" s="98"/>
      <c r="M844" s="99"/>
      <c r="N844" s="99"/>
      <c r="R844" s="35" t="s">
        <v>369</v>
      </c>
    </row>
    <row r="845" spans="1:18" s="257" customFormat="1" ht="105.75" customHeight="1">
      <c r="A845" s="322"/>
      <c r="B845" s="343" t="s">
        <v>1187</v>
      </c>
      <c r="C845" s="344">
        <v>56101703</v>
      </c>
      <c r="D845" s="118" t="s">
        <v>867</v>
      </c>
      <c r="E845" s="88"/>
      <c r="F845" s="88"/>
      <c r="G845" s="88"/>
      <c r="H845" s="88"/>
      <c r="I845" s="89">
        <f aca="true" t="shared" si="27" ref="I845:I908">E845+F845+G845+H845</f>
        <v>0</v>
      </c>
      <c r="J845" s="94">
        <v>12000</v>
      </c>
      <c r="K845" s="91">
        <f t="shared" si="26"/>
        <v>0</v>
      </c>
      <c r="L845" s="335"/>
      <c r="M845" s="323"/>
      <c r="N845" s="322"/>
      <c r="R845" s="258"/>
    </row>
    <row r="846" spans="1:18" s="34" customFormat="1" ht="78.75" customHeight="1">
      <c r="A846" s="36"/>
      <c r="B846" s="118" t="s">
        <v>1231</v>
      </c>
      <c r="C846" s="285">
        <v>56101703</v>
      </c>
      <c r="D846" s="118" t="s">
        <v>382</v>
      </c>
      <c r="E846" s="88"/>
      <c r="F846" s="88"/>
      <c r="G846" s="88"/>
      <c r="H846" s="88"/>
      <c r="I846" s="89">
        <f t="shared" si="27"/>
        <v>0</v>
      </c>
      <c r="J846" s="94">
        <v>12650</v>
      </c>
      <c r="K846" s="91">
        <f t="shared" si="26"/>
        <v>0</v>
      </c>
      <c r="L846" s="98"/>
      <c r="M846" s="99"/>
      <c r="N846" s="99"/>
      <c r="R846" s="35"/>
    </row>
    <row r="847" spans="1:18" s="34" customFormat="1" ht="72" customHeight="1">
      <c r="A847" s="36"/>
      <c r="B847" s="118" t="s">
        <v>837</v>
      </c>
      <c r="C847" s="285">
        <v>56101703</v>
      </c>
      <c r="D847" s="118" t="s">
        <v>382</v>
      </c>
      <c r="E847" s="88"/>
      <c r="F847" s="88"/>
      <c r="G847" s="88"/>
      <c r="H847" s="88"/>
      <c r="I847" s="89">
        <f t="shared" si="27"/>
        <v>0</v>
      </c>
      <c r="J847" s="94">
        <v>8000</v>
      </c>
      <c r="K847" s="91">
        <f t="shared" si="26"/>
        <v>0</v>
      </c>
      <c r="L847" s="98"/>
      <c r="M847" s="208"/>
      <c r="N847" s="208"/>
      <c r="R847" s="35" t="s">
        <v>370</v>
      </c>
    </row>
    <row r="848" spans="1:18" s="147" customFormat="1" ht="72" customHeight="1">
      <c r="A848" s="149"/>
      <c r="B848" s="142" t="s">
        <v>1114</v>
      </c>
      <c r="C848" s="286">
        <v>56101501</v>
      </c>
      <c r="D848" s="118" t="s">
        <v>525</v>
      </c>
      <c r="E848" s="88"/>
      <c r="F848" s="88">
        <v>1</v>
      </c>
      <c r="G848" s="88"/>
      <c r="H848" s="88"/>
      <c r="I848" s="89">
        <f t="shared" si="27"/>
        <v>1</v>
      </c>
      <c r="J848" s="94">
        <v>80000</v>
      </c>
      <c r="K848" s="91">
        <f t="shared" si="26"/>
        <v>80000</v>
      </c>
      <c r="L848" s="98"/>
      <c r="M848" s="99"/>
      <c r="N848" s="99"/>
      <c r="R848" s="148" t="s">
        <v>370</v>
      </c>
    </row>
    <row r="849" spans="1:18" s="257" customFormat="1" ht="72" customHeight="1">
      <c r="A849" s="261"/>
      <c r="B849" s="425" t="s">
        <v>1115</v>
      </c>
      <c r="C849" s="426">
        <v>56101501</v>
      </c>
      <c r="D849" s="259" t="s">
        <v>525</v>
      </c>
      <c r="E849" s="250"/>
      <c r="F849" s="250"/>
      <c r="G849" s="250"/>
      <c r="H849" s="250"/>
      <c r="I849" s="416"/>
      <c r="J849" s="262">
        <v>80000</v>
      </c>
      <c r="K849" s="253">
        <f t="shared" si="26"/>
        <v>0</v>
      </c>
      <c r="L849" s="263"/>
      <c r="M849" s="264"/>
      <c r="N849" s="264"/>
      <c r="R849" s="258"/>
    </row>
    <row r="850" spans="1:18" s="257" customFormat="1" ht="57" customHeight="1">
      <c r="A850" s="261"/>
      <c r="B850" s="118" t="s">
        <v>836</v>
      </c>
      <c r="C850" s="285">
        <v>56101708</v>
      </c>
      <c r="D850" s="118" t="s">
        <v>382</v>
      </c>
      <c r="E850" s="88"/>
      <c r="F850" s="88"/>
      <c r="G850" s="88"/>
      <c r="H850" s="88"/>
      <c r="I850" s="89">
        <f t="shared" si="27"/>
        <v>0</v>
      </c>
      <c r="J850" s="90">
        <v>5875</v>
      </c>
      <c r="K850" s="91">
        <f t="shared" si="26"/>
        <v>0</v>
      </c>
      <c r="L850" s="98"/>
      <c r="M850" s="264"/>
      <c r="N850" s="264"/>
      <c r="R850" s="258"/>
    </row>
    <row r="851" spans="1:18" s="34" customFormat="1" ht="81.75" customHeight="1">
      <c r="A851" s="36"/>
      <c r="B851" s="238" t="s">
        <v>1193</v>
      </c>
      <c r="C851" s="342">
        <v>56101708</v>
      </c>
      <c r="D851" s="118" t="s">
        <v>382</v>
      </c>
      <c r="E851" s="88"/>
      <c r="F851" s="88"/>
      <c r="G851" s="88"/>
      <c r="H851" s="88"/>
      <c r="I851" s="89">
        <f t="shared" si="27"/>
        <v>0</v>
      </c>
      <c r="J851" s="90">
        <v>5876</v>
      </c>
      <c r="K851" s="91">
        <f t="shared" si="26"/>
        <v>0</v>
      </c>
      <c r="L851" s="173"/>
      <c r="M851" s="231"/>
      <c r="N851" s="232"/>
      <c r="R851" s="35"/>
    </row>
    <row r="852" spans="1:20" s="257" customFormat="1" ht="81.75" customHeight="1">
      <c r="A852" s="261"/>
      <c r="B852" s="120" t="s">
        <v>1550</v>
      </c>
      <c r="C852" s="285">
        <v>46171506</v>
      </c>
      <c r="D852" s="118" t="s">
        <v>382</v>
      </c>
      <c r="E852" s="105"/>
      <c r="F852" s="105"/>
      <c r="G852" s="105"/>
      <c r="H852" s="105"/>
      <c r="I852" s="89">
        <f t="shared" si="27"/>
        <v>0</v>
      </c>
      <c r="J852" s="268">
        <v>30000</v>
      </c>
      <c r="K852" s="91">
        <f t="shared" si="26"/>
        <v>0</v>
      </c>
      <c r="L852" s="173"/>
      <c r="M852" s="296"/>
      <c r="N852" s="261"/>
      <c r="Q852" s="34"/>
      <c r="R852" s="258"/>
      <c r="S852" s="34"/>
      <c r="T852" s="34"/>
    </row>
    <row r="853" spans="1:20" s="257" customFormat="1" ht="81.75" customHeight="1">
      <c r="A853" s="261"/>
      <c r="B853" s="120" t="s">
        <v>1551</v>
      </c>
      <c r="C853" s="285">
        <v>24102004</v>
      </c>
      <c r="D853" s="118" t="s">
        <v>382</v>
      </c>
      <c r="E853" s="105"/>
      <c r="F853" s="105"/>
      <c r="G853" s="105"/>
      <c r="H853" s="105"/>
      <c r="I853" s="89">
        <f t="shared" si="27"/>
        <v>0</v>
      </c>
      <c r="J853" s="268">
        <v>500000</v>
      </c>
      <c r="K853" s="91">
        <f t="shared" si="26"/>
        <v>0</v>
      </c>
      <c r="L853" s="173"/>
      <c r="M853" s="296"/>
      <c r="N853" s="261"/>
      <c r="Q853" s="34"/>
      <c r="R853" s="258"/>
      <c r="S853" s="34"/>
      <c r="T853" s="34"/>
    </row>
    <row r="854" spans="1:20" s="257" customFormat="1" ht="81.75" customHeight="1">
      <c r="A854" s="261"/>
      <c r="B854" s="120" t="s">
        <v>1552</v>
      </c>
      <c r="C854" s="285">
        <v>30151801</v>
      </c>
      <c r="D854" s="118" t="s">
        <v>382</v>
      </c>
      <c r="E854" s="105"/>
      <c r="F854" s="105"/>
      <c r="G854" s="105"/>
      <c r="H854" s="105"/>
      <c r="I854" s="89">
        <f t="shared" si="27"/>
        <v>0</v>
      </c>
      <c r="J854" s="268">
        <v>900000</v>
      </c>
      <c r="K854" s="91">
        <f t="shared" si="26"/>
        <v>0</v>
      </c>
      <c r="L854" s="173"/>
      <c r="M854" s="296"/>
      <c r="N854" s="261"/>
      <c r="Q854" s="34"/>
      <c r="R854" s="258"/>
      <c r="S854" s="34"/>
      <c r="T854" s="34"/>
    </row>
    <row r="855" spans="1:18" s="34" customFormat="1" ht="81.75" customHeight="1">
      <c r="A855" s="36"/>
      <c r="B855" s="216" t="s">
        <v>1553</v>
      </c>
      <c r="C855" s="357">
        <v>72101607</v>
      </c>
      <c r="D855" s="196" t="s">
        <v>864</v>
      </c>
      <c r="E855" s="223"/>
      <c r="F855" s="237">
        <v>1</v>
      </c>
      <c r="G855" s="237"/>
      <c r="H855" s="237"/>
      <c r="I855" s="199">
        <f t="shared" si="27"/>
        <v>1</v>
      </c>
      <c r="J855" s="222">
        <v>1500000</v>
      </c>
      <c r="K855" s="201">
        <f t="shared" si="26"/>
        <v>1500000</v>
      </c>
      <c r="L855" s="218"/>
      <c r="M855" s="218"/>
      <c r="N855" s="36"/>
      <c r="R855" s="35"/>
    </row>
    <row r="856" spans="1:20" s="257" customFormat="1" ht="81.75" customHeight="1">
      <c r="A856" s="261"/>
      <c r="B856" s="120" t="s">
        <v>1554</v>
      </c>
      <c r="C856" s="285">
        <v>72101607</v>
      </c>
      <c r="D856" s="118" t="s">
        <v>864</v>
      </c>
      <c r="E856" s="181"/>
      <c r="F856" s="105"/>
      <c r="G856" s="105"/>
      <c r="H856" s="105"/>
      <c r="I856" s="89">
        <f t="shared" si="27"/>
        <v>0</v>
      </c>
      <c r="J856" s="267">
        <v>2000000</v>
      </c>
      <c r="K856" s="91">
        <f t="shared" si="26"/>
        <v>0</v>
      </c>
      <c r="L856" s="173"/>
      <c r="M856" s="296"/>
      <c r="N856" s="261"/>
      <c r="Q856" s="34"/>
      <c r="R856" s="258"/>
      <c r="S856" s="34"/>
      <c r="T856" s="34"/>
    </row>
    <row r="857" spans="1:20" s="257" customFormat="1" ht="81.75" customHeight="1">
      <c r="A857" s="261"/>
      <c r="B857" s="120" t="s">
        <v>1555</v>
      </c>
      <c r="C857" s="285"/>
      <c r="D857" s="118" t="s">
        <v>864</v>
      </c>
      <c r="E857" s="181"/>
      <c r="F857" s="105"/>
      <c r="G857" s="105"/>
      <c r="H857" s="181"/>
      <c r="I857" s="89">
        <f t="shared" si="27"/>
        <v>0</v>
      </c>
      <c r="J857" s="267">
        <v>1000000</v>
      </c>
      <c r="K857" s="91">
        <f t="shared" si="26"/>
        <v>0</v>
      </c>
      <c r="L857" s="173"/>
      <c r="M857" s="296"/>
      <c r="N857" s="261"/>
      <c r="Q857" s="34"/>
      <c r="R857" s="258"/>
      <c r="S857" s="34"/>
      <c r="T857" s="34"/>
    </row>
    <row r="858" spans="1:18" s="34" customFormat="1" ht="81.75" customHeight="1">
      <c r="A858" s="36"/>
      <c r="B858" s="142" t="s">
        <v>1245</v>
      </c>
      <c r="C858" s="286">
        <v>56101708</v>
      </c>
      <c r="D858" s="118" t="s">
        <v>382</v>
      </c>
      <c r="E858" s="105">
        <v>2</v>
      </c>
      <c r="F858" s="105"/>
      <c r="G858" s="105"/>
      <c r="H858" s="105"/>
      <c r="I858" s="89">
        <f t="shared" si="27"/>
        <v>2</v>
      </c>
      <c r="J858" s="268">
        <v>8400</v>
      </c>
      <c r="K858" s="91">
        <f t="shared" si="26"/>
        <v>16800</v>
      </c>
      <c r="L858" s="173"/>
      <c r="M858" s="231"/>
      <c r="N858" s="232"/>
      <c r="R858" s="35"/>
    </row>
    <row r="859" spans="1:18" s="29" customFormat="1" ht="48" customHeight="1">
      <c r="A859" s="31"/>
      <c r="B859" s="118" t="s">
        <v>1033</v>
      </c>
      <c r="C859" s="285">
        <v>56101708</v>
      </c>
      <c r="D859" s="118" t="s">
        <v>867</v>
      </c>
      <c r="E859" s="88"/>
      <c r="F859" s="88"/>
      <c r="G859" s="88"/>
      <c r="H859" s="88"/>
      <c r="I859" s="89">
        <f t="shared" si="27"/>
        <v>0</v>
      </c>
      <c r="J859" s="94"/>
      <c r="K859" s="91">
        <f t="shared" si="26"/>
        <v>0</v>
      </c>
      <c r="L859" s="98"/>
      <c r="M859" s="99"/>
      <c r="N859" s="99"/>
      <c r="R859" s="30" t="s">
        <v>375</v>
      </c>
    </row>
    <row r="860" spans="1:18" s="29" customFormat="1" ht="48" customHeight="1">
      <c r="A860" s="28"/>
      <c r="B860" s="118" t="s">
        <v>1034</v>
      </c>
      <c r="C860" s="285">
        <v>56101708</v>
      </c>
      <c r="D860" s="118" t="s">
        <v>382</v>
      </c>
      <c r="E860" s="88"/>
      <c r="F860" s="88"/>
      <c r="G860" s="88"/>
      <c r="H860" s="88"/>
      <c r="I860" s="89">
        <f t="shared" si="27"/>
        <v>0</v>
      </c>
      <c r="J860" s="90">
        <v>5875</v>
      </c>
      <c r="K860" s="91">
        <f t="shared" si="26"/>
        <v>0</v>
      </c>
      <c r="L860" s="92"/>
      <c r="M860" s="93"/>
      <c r="N860" s="93"/>
      <c r="R860" s="30"/>
    </row>
    <row r="861" spans="1:18" s="257" customFormat="1" ht="48" customHeight="1">
      <c r="A861" s="261"/>
      <c r="B861" s="118" t="s">
        <v>1029</v>
      </c>
      <c r="C861" s="285">
        <v>56121001</v>
      </c>
      <c r="D861" s="118" t="s">
        <v>382</v>
      </c>
      <c r="E861" s="88"/>
      <c r="F861" s="88"/>
      <c r="G861" s="88"/>
      <c r="H861" s="88"/>
      <c r="I861" s="89">
        <f t="shared" si="27"/>
        <v>0</v>
      </c>
      <c r="J861" s="94">
        <v>3000</v>
      </c>
      <c r="K861" s="91">
        <f t="shared" si="26"/>
        <v>0</v>
      </c>
      <c r="L861" s="98"/>
      <c r="M861" s="264"/>
      <c r="N861" s="264"/>
      <c r="R861" s="258"/>
    </row>
    <row r="862" spans="1:18" s="257" customFormat="1" ht="48" customHeight="1">
      <c r="A862" s="247"/>
      <c r="B862" s="118" t="s">
        <v>800</v>
      </c>
      <c r="C862" s="285">
        <v>44122012</v>
      </c>
      <c r="D862" s="121" t="s">
        <v>382</v>
      </c>
      <c r="E862" s="88"/>
      <c r="F862" s="88"/>
      <c r="G862" s="88"/>
      <c r="H862" s="88"/>
      <c r="I862" s="89">
        <f t="shared" si="27"/>
        <v>0</v>
      </c>
      <c r="J862" s="94">
        <v>5000</v>
      </c>
      <c r="K862" s="91">
        <f t="shared" si="26"/>
        <v>0</v>
      </c>
      <c r="L862" s="92"/>
      <c r="M862" s="255"/>
      <c r="N862" s="255"/>
      <c r="R862" s="258"/>
    </row>
    <row r="863" spans="1:18" s="29" customFormat="1" ht="57.75" customHeight="1">
      <c r="A863" s="31"/>
      <c r="B863" s="118" t="s">
        <v>654</v>
      </c>
      <c r="C863" s="285">
        <v>56101501</v>
      </c>
      <c r="D863" s="118" t="s">
        <v>382</v>
      </c>
      <c r="E863" s="88"/>
      <c r="F863" s="88"/>
      <c r="G863" s="88"/>
      <c r="H863" s="88"/>
      <c r="I863" s="89">
        <f t="shared" si="27"/>
        <v>0</v>
      </c>
      <c r="J863" s="94"/>
      <c r="K863" s="91">
        <f t="shared" si="26"/>
        <v>0</v>
      </c>
      <c r="L863" s="98"/>
      <c r="M863" s="99"/>
      <c r="N863" s="99"/>
      <c r="R863" s="30"/>
    </row>
    <row r="864" spans="1:18" s="34" customFormat="1" ht="66.75" customHeight="1">
      <c r="A864" s="36"/>
      <c r="B864" s="531" t="s">
        <v>1217</v>
      </c>
      <c r="C864" s="532">
        <v>56111511</v>
      </c>
      <c r="D864" s="531" t="s">
        <v>382</v>
      </c>
      <c r="E864" s="540"/>
      <c r="F864" s="540">
        <v>0</v>
      </c>
      <c r="G864" s="540"/>
      <c r="H864" s="540"/>
      <c r="I864" s="534">
        <f t="shared" si="27"/>
        <v>0</v>
      </c>
      <c r="J864" s="538">
        <v>35000</v>
      </c>
      <c r="K864" s="536">
        <f t="shared" si="26"/>
        <v>0</v>
      </c>
      <c r="L864" s="541"/>
      <c r="M864" s="208"/>
      <c r="N864" s="208"/>
      <c r="R864" s="35"/>
    </row>
    <row r="865" spans="1:18" s="29" customFormat="1" ht="48" customHeight="1">
      <c r="A865" s="31"/>
      <c r="B865" s="118" t="s">
        <v>766</v>
      </c>
      <c r="C865" s="285"/>
      <c r="D865" s="118" t="s">
        <v>382</v>
      </c>
      <c r="E865" s="88"/>
      <c r="F865" s="88"/>
      <c r="G865" s="88"/>
      <c r="H865" s="88"/>
      <c r="I865" s="89">
        <f t="shared" si="27"/>
        <v>0</v>
      </c>
      <c r="J865" s="94"/>
      <c r="K865" s="91">
        <f t="shared" si="26"/>
        <v>0</v>
      </c>
      <c r="L865" s="98"/>
      <c r="M865" s="99"/>
      <c r="N865" s="99"/>
      <c r="R865" s="30"/>
    </row>
    <row r="866" spans="1:18" s="257" customFormat="1" ht="66.75" customHeight="1">
      <c r="A866" s="261"/>
      <c r="B866" s="341" t="s">
        <v>1218</v>
      </c>
      <c r="C866" s="287"/>
      <c r="D866" s="118" t="s">
        <v>382</v>
      </c>
      <c r="E866" s="105"/>
      <c r="F866" s="105"/>
      <c r="G866" s="105"/>
      <c r="H866" s="105"/>
      <c r="I866" s="89">
        <f t="shared" si="27"/>
        <v>0</v>
      </c>
      <c r="J866" s="182">
        <v>12000</v>
      </c>
      <c r="K866" s="91">
        <f t="shared" si="26"/>
        <v>0</v>
      </c>
      <c r="L866" s="173"/>
      <c r="M866" s="296"/>
      <c r="N866" s="261"/>
      <c r="R866" s="258"/>
    </row>
    <row r="867" spans="1:18" s="257" customFormat="1" ht="66.75" customHeight="1">
      <c r="A867" s="261"/>
      <c r="B867" s="341" t="s">
        <v>1219</v>
      </c>
      <c r="C867" s="287">
        <v>56121005</v>
      </c>
      <c r="D867" s="118" t="s">
        <v>382</v>
      </c>
      <c r="E867" s="105"/>
      <c r="F867" s="105"/>
      <c r="G867" s="105"/>
      <c r="H867" s="105"/>
      <c r="I867" s="89">
        <f t="shared" si="27"/>
        <v>0</v>
      </c>
      <c r="J867" s="182">
        <v>500000</v>
      </c>
      <c r="K867" s="91">
        <f t="shared" si="26"/>
        <v>0</v>
      </c>
      <c r="L867" s="173"/>
      <c r="M867" s="296"/>
      <c r="N867" s="261"/>
      <c r="R867" s="258"/>
    </row>
    <row r="868" spans="1:18" s="257" customFormat="1" ht="66.75" customHeight="1">
      <c r="A868" s="261"/>
      <c r="B868" s="341" t="s">
        <v>1220</v>
      </c>
      <c r="C868" s="287">
        <v>44122010</v>
      </c>
      <c r="D868" s="118" t="s">
        <v>382</v>
      </c>
      <c r="E868" s="105"/>
      <c r="F868" s="105"/>
      <c r="G868" s="105"/>
      <c r="H868" s="105"/>
      <c r="I868" s="89">
        <f t="shared" si="27"/>
        <v>0</v>
      </c>
      <c r="J868" s="182">
        <v>25000</v>
      </c>
      <c r="K868" s="91">
        <f t="shared" si="26"/>
        <v>0</v>
      </c>
      <c r="L868" s="173"/>
      <c r="M868" s="296"/>
      <c r="N868" s="261"/>
      <c r="R868" s="258"/>
    </row>
    <row r="869" spans="1:18" s="257" customFormat="1" ht="66.75" customHeight="1">
      <c r="A869" s="261"/>
      <c r="B869" s="341" t="s">
        <v>1221</v>
      </c>
      <c r="C869" s="287"/>
      <c r="D869" s="118" t="s">
        <v>382</v>
      </c>
      <c r="E869" s="105"/>
      <c r="F869" s="105"/>
      <c r="G869" s="105"/>
      <c r="H869" s="105"/>
      <c r="I869" s="89">
        <f t="shared" si="27"/>
        <v>0</v>
      </c>
      <c r="J869" s="182">
        <v>12000</v>
      </c>
      <c r="K869" s="91">
        <f t="shared" si="26"/>
        <v>0</v>
      </c>
      <c r="L869" s="173"/>
      <c r="M869" s="296"/>
      <c r="N869" s="261"/>
      <c r="R869" s="258"/>
    </row>
    <row r="870" spans="1:18" s="257" customFormat="1" ht="66.75" customHeight="1">
      <c r="A870" s="261"/>
      <c r="B870" s="341" t="s">
        <v>1222</v>
      </c>
      <c r="C870" s="287"/>
      <c r="D870" s="118" t="s">
        <v>382</v>
      </c>
      <c r="E870" s="105"/>
      <c r="F870" s="105"/>
      <c r="G870" s="105"/>
      <c r="H870" s="105"/>
      <c r="I870" s="89">
        <f t="shared" si="27"/>
        <v>0</v>
      </c>
      <c r="J870" s="182">
        <v>15000</v>
      </c>
      <c r="K870" s="91">
        <f t="shared" si="26"/>
        <v>0</v>
      </c>
      <c r="L870" s="173"/>
      <c r="M870" s="296"/>
      <c r="N870" s="261"/>
      <c r="R870" s="258"/>
    </row>
    <row r="871" spans="1:18" s="257" customFormat="1" ht="66.75" customHeight="1">
      <c r="A871" s="261"/>
      <c r="B871" s="341" t="s">
        <v>1223</v>
      </c>
      <c r="C871" s="287"/>
      <c r="D871" s="118" t="s">
        <v>382</v>
      </c>
      <c r="E871" s="105"/>
      <c r="F871" s="105"/>
      <c r="G871" s="105"/>
      <c r="H871" s="105"/>
      <c r="I871" s="89">
        <f t="shared" si="27"/>
        <v>0</v>
      </c>
      <c r="J871" s="182">
        <v>5000</v>
      </c>
      <c r="K871" s="91">
        <f t="shared" si="26"/>
        <v>0</v>
      </c>
      <c r="L871" s="173"/>
      <c r="M871" s="296"/>
      <c r="N871" s="261"/>
      <c r="R871" s="258"/>
    </row>
    <row r="872" spans="1:18" s="257" customFormat="1" ht="66.75" customHeight="1">
      <c r="A872" s="261"/>
      <c r="B872" s="118" t="s">
        <v>1227</v>
      </c>
      <c r="C872" s="285">
        <v>46171619</v>
      </c>
      <c r="D872" s="118" t="s">
        <v>382</v>
      </c>
      <c r="E872" s="105"/>
      <c r="F872" s="105"/>
      <c r="G872" s="105"/>
      <c r="H872" s="105"/>
      <c r="I872" s="89">
        <f t="shared" si="27"/>
        <v>0</v>
      </c>
      <c r="J872" s="182">
        <v>45000</v>
      </c>
      <c r="K872" s="91">
        <f t="shared" si="26"/>
        <v>0</v>
      </c>
      <c r="L872" s="173"/>
      <c r="M872" s="296"/>
      <c r="N872" s="261"/>
      <c r="R872" s="258"/>
    </row>
    <row r="873" spans="1:18" s="34" customFormat="1" ht="48" customHeight="1">
      <c r="A873" s="36"/>
      <c r="B873" s="143" t="s">
        <v>655</v>
      </c>
      <c r="C873" s="292"/>
      <c r="D873" s="122" t="s">
        <v>382</v>
      </c>
      <c r="E873" s="110"/>
      <c r="F873" s="110"/>
      <c r="G873" s="110"/>
      <c r="H873" s="110"/>
      <c r="I873" s="89">
        <f t="shared" si="27"/>
        <v>0</v>
      </c>
      <c r="J873" s="94">
        <v>4500</v>
      </c>
      <c r="K873" s="91">
        <f t="shared" si="26"/>
        <v>0</v>
      </c>
      <c r="L873" s="98"/>
      <c r="M873" s="99"/>
      <c r="N873" s="99"/>
      <c r="R873" s="35" t="s">
        <v>373</v>
      </c>
    </row>
    <row r="874" spans="1:18" s="34" customFormat="1" ht="48" customHeight="1">
      <c r="A874" s="36"/>
      <c r="B874" s="143" t="s">
        <v>1572</v>
      </c>
      <c r="C874" s="292">
        <v>44111517</v>
      </c>
      <c r="D874" s="122" t="s">
        <v>382</v>
      </c>
      <c r="E874" s="336">
        <v>1</v>
      </c>
      <c r="F874" s="336"/>
      <c r="G874" s="336"/>
      <c r="H874" s="336"/>
      <c r="I874" s="89">
        <f t="shared" si="27"/>
        <v>1</v>
      </c>
      <c r="J874" s="182">
        <v>45000</v>
      </c>
      <c r="K874" s="91">
        <f t="shared" si="26"/>
        <v>45000</v>
      </c>
      <c r="L874" s="173"/>
      <c r="M874" s="218"/>
      <c r="N874" s="36"/>
      <c r="R874" s="35"/>
    </row>
    <row r="875" spans="1:18" s="257" customFormat="1" ht="48" customHeight="1">
      <c r="A875" s="261"/>
      <c r="B875" s="143" t="s">
        <v>1575</v>
      </c>
      <c r="C875" s="292">
        <v>44111517</v>
      </c>
      <c r="D875" s="122" t="s">
        <v>382</v>
      </c>
      <c r="E875" s="336">
        <v>1</v>
      </c>
      <c r="F875" s="337"/>
      <c r="G875" s="337"/>
      <c r="H875" s="337"/>
      <c r="I875" s="89"/>
      <c r="J875" s="182">
        <v>45000</v>
      </c>
      <c r="K875" s="91">
        <f t="shared" si="26"/>
        <v>0</v>
      </c>
      <c r="L875" s="173"/>
      <c r="M875" s="296"/>
      <c r="N875" s="261"/>
      <c r="R875" s="258"/>
    </row>
    <row r="876" spans="1:18" s="34" customFormat="1" ht="48" customHeight="1">
      <c r="A876" s="36"/>
      <c r="B876" s="118" t="s">
        <v>646</v>
      </c>
      <c r="C876" s="285">
        <v>56101701</v>
      </c>
      <c r="D876" s="121" t="s">
        <v>382</v>
      </c>
      <c r="E876" s="88">
        <v>2</v>
      </c>
      <c r="F876" s="88"/>
      <c r="G876" s="88"/>
      <c r="H876" s="88"/>
      <c r="I876" s="89">
        <f t="shared" si="27"/>
        <v>2</v>
      </c>
      <c r="J876" s="94">
        <v>20532</v>
      </c>
      <c r="K876" s="91">
        <f t="shared" si="26"/>
        <v>41064</v>
      </c>
      <c r="L876" s="98"/>
      <c r="M876" s="99"/>
      <c r="N876" s="99"/>
      <c r="R876" s="35" t="s">
        <v>366</v>
      </c>
    </row>
    <row r="877" spans="1:18" s="34" customFormat="1" ht="48" customHeight="1">
      <c r="A877" s="36"/>
      <c r="B877" s="196" t="s">
        <v>656</v>
      </c>
      <c r="C877" s="357">
        <v>56112102</v>
      </c>
      <c r="D877" s="221" t="s">
        <v>382</v>
      </c>
      <c r="E877" s="198">
        <v>20</v>
      </c>
      <c r="F877" s="198"/>
      <c r="G877" s="198"/>
      <c r="H877" s="198"/>
      <c r="I877" s="199">
        <f t="shared" si="27"/>
        <v>20</v>
      </c>
      <c r="J877" s="206">
        <v>10900</v>
      </c>
      <c r="K877" s="201">
        <f t="shared" si="26"/>
        <v>218000</v>
      </c>
      <c r="L877" s="207"/>
      <c r="M877" s="208"/>
      <c r="N877" s="208"/>
      <c r="R877" s="35" t="s">
        <v>374</v>
      </c>
    </row>
    <row r="878" spans="1:18" s="257" customFormat="1" ht="48" customHeight="1">
      <c r="A878" s="261"/>
      <c r="B878" s="118" t="s">
        <v>1213</v>
      </c>
      <c r="C878" s="285">
        <v>56112105</v>
      </c>
      <c r="D878" s="121" t="s">
        <v>382</v>
      </c>
      <c r="E878" s="105"/>
      <c r="F878" s="105"/>
      <c r="G878" s="105"/>
      <c r="H878" s="105"/>
      <c r="I878" s="89">
        <f t="shared" si="27"/>
        <v>0</v>
      </c>
      <c r="J878" s="182">
        <v>5000</v>
      </c>
      <c r="K878" s="91">
        <f t="shared" si="26"/>
        <v>0</v>
      </c>
      <c r="L878" s="173"/>
      <c r="M878" s="296"/>
      <c r="N878" s="261"/>
      <c r="R878" s="258"/>
    </row>
    <row r="879" spans="1:18" s="257" customFormat="1" ht="48" customHeight="1">
      <c r="A879" s="261"/>
      <c r="B879" s="259" t="s">
        <v>1637</v>
      </c>
      <c r="C879" s="415">
        <v>56101706</v>
      </c>
      <c r="D879" s="259" t="s">
        <v>382</v>
      </c>
      <c r="E879" s="250"/>
      <c r="F879" s="250"/>
      <c r="G879" s="250"/>
      <c r="H879" s="250"/>
      <c r="I879" s="416">
        <f t="shared" si="27"/>
        <v>0</v>
      </c>
      <c r="J879" s="262">
        <v>39550</v>
      </c>
      <c r="K879" s="253">
        <f t="shared" si="26"/>
        <v>0</v>
      </c>
      <c r="L879" s="263"/>
      <c r="M879" s="264"/>
      <c r="N879" s="264"/>
      <c r="R879" s="258" t="s">
        <v>362</v>
      </c>
    </row>
    <row r="880" spans="1:18" s="257" customFormat="1" ht="48" customHeight="1">
      <c r="A880" s="247"/>
      <c r="B880" s="125" t="s">
        <v>644</v>
      </c>
      <c r="C880" s="285">
        <v>56112104</v>
      </c>
      <c r="D880" s="120" t="s">
        <v>382</v>
      </c>
      <c r="E880" s="111"/>
      <c r="F880" s="95"/>
      <c r="G880" s="95"/>
      <c r="H880" s="95"/>
      <c r="I880" s="89">
        <f t="shared" si="27"/>
        <v>0</v>
      </c>
      <c r="J880" s="96">
        <v>7000</v>
      </c>
      <c r="K880" s="91">
        <f t="shared" si="26"/>
        <v>0</v>
      </c>
      <c r="L880" s="92"/>
      <c r="M880" s="255"/>
      <c r="N880" s="255"/>
      <c r="R880" s="258"/>
    </row>
    <row r="881" spans="1:18" s="34" customFormat="1" ht="48" customHeight="1">
      <c r="A881" s="33"/>
      <c r="B881" s="118" t="s">
        <v>763</v>
      </c>
      <c r="C881" s="285">
        <v>56112102</v>
      </c>
      <c r="D881" s="120" t="s">
        <v>382</v>
      </c>
      <c r="E881" s="88">
        <v>13</v>
      </c>
      <c r="F881" s="95"/>
      <c r="G881" s="95"/>
      <c r="H881" s="95"/>
      <c r="I881" s="89">
        <f t="shared" si="27"/>
        <v>13</v>
      </c>
      <c r="J881" s="96">
        <v>5000</v>
      </c>
      <c r="K881" s="91">
        <f t="shared" si="26"/>
        <v>65000</v>
      </c>
      <c r="L881" s="92"/>
      <c r="M881" s="93"/>
      <c r="N881" s="93"/>
      <c r="R881" s="35" t="s">
        <v>367</v>
      </c>
    </row>
    <row r="882" spans="1:18" s="34" customFormat="1" ht="48" customHeight="1">
      <c r="A882" s="33"/>
      <c r="B882" s="125" t="s">
        <v>1004</v>
      </c>
      <c r="C882" s="285">
        <v>56101504</v>
      </c>
      <c r="D882" s="120" t="s">
        <v>382</v>
      </c>
      <c r="E882" s="105">
        <v>4</v>
      </c>
      <c r="F882" s="266"/>
      <c r="G882" s="307"/>
      <c r="H882" s="307"/>
      <c r="I882" s="89">
        <f t="shared" si="27"/>
        <v>4</v>
      </c>
      <c r="J882" s="209">
        <v>6100</v>
      </c>
      <c r="K882" s="91">
        <f t="shared" si="26"/>
        <v>24400</v>
      </c>
      <c r="L882" s="112"/>
      <c r="M882" s="229"/>
      <c r="N882" s="27"/>
      <c r="R882" s="35"/>
    </row>
    <row r="883" spans="1:18" s="257" customFormat="1" ht="99" customHeight="1">
      <c r="A883" s="320"/>
      <c r="B883" s="118" t="s">
        <v>1191</v>
      </c>
      <c r="C883" s="285">
        <v>56101502</v>
      </c>
      <c r="D883" s="120" t="s">
        <v>382</v>
      </c>
      <c r="E883" s="224"/>
      <c r="F883" s="338"/>
      <c r="G883" s="338"/>
      <c r="H883" s="338"/>
      <c r="I883" s="89">
        <f t="shared" si="27"/>
        <v>0</v>
      </c>
      <c r="J883" s="333">
        <v>12500</v>
      </c>
      <c r="K883" s="91">
        <f t="shared" si="26"/>
        <v>0</v>
      </c>
      <c r="L883" s="339"/>
      <c r="M883" s="321"/>
      <c r="N883" s="320"/>
      <c r="R883" s="258"/>
    </row>
    <row r="884" spans="1:18" s="257" customFormat="1" ht="99" customHeight="1">
      <c r="A884" s="247"/>
      <c r="B884" s="248" t="s">
        <v>1574</v>
      </c>
      <c r="C884" s="415">
        <v>56121505</v>
      </c>
      <c r="D884" s="249" t="s">
        <v>382</v>
      </c>
      <c r="E884" s="419"/>
      <c r="F884" s="430"/>
      <c r="G884" s="430"/>
      <c r="H884" s="431"/>
      <c r="I884" s="416">
        <f t="shared" si="27"/>
        <v>0</v>
      </c>
      <c r="J884" s="432">
        <v>9345</v>
      </c>
      <c r="K884" s="253">
        <f t="shared" si="26"/>
        <v>0</v>
      </c>
      <c r="L884" s="280"/>
      <c r="M884" s="280"/>
      <c r="N884" s="247"/>
      <c r="R884" s="258"/>
    </row>
    <row r="885" spans="1:18" s="34" customFormat="1" ht="48" customHeight="1">
      <c r="A885" s="33"/>
      <c r="B885" s="125" t="s">
        <v>1005</v>
      </c>
      <c r="C885" s="285">
        <v>56101701</v>
      </c>
      <c r="D885" s="120" t="s">
        <v>382</v>
      </c>
      <c r="E885" s="95"/>
      <c r="F885" s="95"/>
      <c r="G885" s="95"/>
      <c r="H885" s="95"/>
      <c r="I885" s="89">
        <f t="shared" si="27"/>
        <v>0</v>
      </c>
      <c r="J885" s="96">
        <v>3000</v>
      </c>
      <c r="K885" s="91">
        <f t="shared" si="26"/>
        <v>0</v>
      </c>
      <c r="L885" s="92"/>
      <c r="M885" s="93"/>
      <c r="N885" s="93"/>
      <c r="R885" s="35"/>
    </row>
    <row r="886" spans="1:18" s="34" customFormat="1" ht="70.5" customHeight="1">
      <c r="A886" s="33"/>
      <c r="B886" s="118" t="s">
        <v>1214</v>
      </c>
      <c r="C886" s="285">
        <v>56101706</v>
      </c>
      <c r="D886" s="120" t="s">
        <v>382</v>
      </c>
      <c r="E886" s="266">
        <v>1</v>
      </c>
      <c r="F886" s="266"/>
      <c r="G886" s="266"/>
      <c r="H886" s="307"/>
      <c r="I886" s="89">
        <f t="shared" si="27"/>
        <v>1</v>
      </c>
      <c r="J886" s="209">
        <v>39550</v>
      </c>
      <c r="K886" s="91">
        <f t="shared" si="26"/>
        <v>39550</v>
      </c>
      <c r="L886" s="112"/>
      <c r="M886" s="229"/>
      <c r="N886" s="27"/>
      <c r="R886" s="35"/>
    </row>
    <row r="887" spans="1:18" s="283" customFormat="1" ht="70.5" customHeight="1">
      <c r="A887" s="282"/>
      <c r="B887" s="125" t="s">
        <v>1215</v>
      </c>
      <c r="C887" s="285"/>
      <c r="D887" s="120" t="s">
        <v>382</v>
      </c>
      <c r="E887" s="307"/>
      <c r="F887" s="307"/>
      <c r="G887" s="307"/>
      <c r="H887" s="307"/>
      <c r="I887" s="89"/>
      <c r="J887" s="209">
        <v>40000</v>
      </c>
      <c r="K887" s="438">
        <f t="shared" si="26"/>
        <v>0</v>
      </c>
      <c r="L887" s="112"/>
      <c r="M887" s="281"/>
      <c r="N887" s="282"/>
      <c r="R887" s="284"/>
    </row>
    <row r="888" spans="1:18" s="34" customFormat="1" ht="48" customHeight="1">
      <c r="A888" s="33"/>
      <c r="B888" s="125" t="s">
        <v>1006</v>
      </c>
      <c r="C888" s="285">
        <v>43212002</v>
      </c>
      <c r="D888" s="120" t="s">
        <v>382</v>
      </c>
      <c r="E888" s="95"/>
      <c r="F888" s="95"/>
      <c r="G888" s="95"/>
      <c r="H888" s="95"/>
      <c r="I888" s="89">
        <f t="shared" si="27"/>
        <v>0</v>
      </c>
      <c r="J888" s="96">
        <v>6500</v>
      </c>
      <c r="K888" s="91">
        <f t="shared" si="26"/>
        <v>0</v>
      </c>
      <c r="L888" s="92"/>
      <c r="M888" s="93"/>
      <c r="N888" s="93"/>
      <c r="R888" s="35" t="s">
        <v>369</v>
      </c>
    </row>
    <row r="889" spans="1:18" s="34" customFormat="1" ht="48" customHeight="1">
      <c r="A889" s="33"/>
      <c r="B889" s="144" t="s">
        <v>835</v>
      </c>
      <c r="C889" s="293">
        <v>52141501</v>
      </c>
      <c r="D889" s="144" t="s">
        <v>867</v>
      </c>
      <c r="E889" s="95">
        <v>2</v>
      </c>
      <c r="F889" s="95"/>
      <c r="G889" s="95"/>
      <c r="H889" s="95"/>
      <c r="I889" s="89">
        <f t="shared" si="27"/>
        <v>2</v>
      </c>
      <c r="J889" s="96">
        <v>8000</v>
      </c>
      <c r="K889" s="91">
        <f t="shared" si="26"/>
        <v>16000</v>
      </c>
      <c r="L889" s="112"/>
      <c r="M889" s="113"/>
      <c r="N889" s="113"/>
      <c r="R889" s="35"/>
    </row>
    <row r="890" spans="1:18" s="34" customFormat="1" ht="99" customHeight="1">
      <c r="A890" s="33"/>
      <c r="B890" s="125" t="s">
        <v>1007</v>
      </c>
      <c r="C890" s="285">
        <v>56101703</v>
      </c>
      <c r="D890" s="120" t="s">
        <v>382</v>
      </c>
      <c r="E890" s="95"/>
      <c r="F890" s="95"/>
      <c r="G890" s="95"/>
      <c r="H890" s="95"/>
      <c r="I890" s="89">
        <f t="shared" si="27"/>
        <v>0</v>
      </c>
      <c r="J890" s="96">
        <v>7900</v>
      </c>
      <c r="K890" s="91">
        <f t="shared" si="26"/>
        <v>0</v>
      </c>
      <c r="L890" s="92"/>
      <c r="M890" s="93"/>
      <c r="N890" s="93"/>
      <c r="R890" s="35"/>
    </row>
    <row r="891" spans="1:18" s="34" customFormat="1" ht="118.5" customHeight="1">
      <c r="A891" s="36"/>
      <c r="B891" s="118" t="s">
        <v>1008</v>
      </c>
      <c r="C891" s="285">
        <v>56111703</v>
      </c>
      <c r="D891" s="118" t="s">
        <v>382</v>
      </c>
      <c r="E891" s="88"/>
      <c r="F891" s="88"/>
      <c r="G891" s="88"/>
      <c r="H891" s="88"/>
      <c r="I891" s="89">
        <f t="shared" si="27"/>
        <v>0</v>
      </c>
      <c r="J891" s="90">
        <v>22000</v>
      </c>
      <c r="K891" s="91">
        <f t="shared" si="26"/>
        <v>0</v>
      </c>
      <c r="L891" s="98"/>
      <c r="M891" s="99"/>
      <c r="N891" s="99"/>
      <c r="R891" s="35" t="s">
        <v>375</v>
      </c>
    </row>
    <row r="892" spans="1:18" s="34" customFormat="1" ht="48" customHeight="1">
      <c r="A892" s="33"/>
      <c r="B892" s="118" t="s">
        <v>765</v>
      </c>
      <c r="C892" s="285">
        <v>56101708</v>
      </c>
      <c r="D892" s="118" t="s">
        <v>382</v>
      </c>
      <c r="E892" s="88">
        <v>1</v>
      </c>
      <c r="F892" s="88"/>
      <c r="G892" s="88"/>
      <c r="H892" s="88"/>
      <c r="I892" s="89">
        <f t="shared" si="27"/>
        <v>1</v>
      </c>
      <c r="J892" s="90">
        <v>13000</v>
      </c>
      <c r="K892" s="91">
        <f t="shared" si="26"/>
        <v>13000</v>
      </c>
      <c r="L892" s="92"/>
      <c r="M892" s="93"/>
      <c r="N892" s="93"/>
      <c r="R892" s="35" t="s">
        <v>372</v>
      </c>
    </row>
    <row r="893" spans="1:18" s="34" customFormat="1" ht="48" customHeight="1">
      <c r="A893" s="36"/>
      <c r="B893" s="118" t="s">
        <v>653</v>
      </c>
      <c r="C893" s="285"/>
      <c r="D893" s="118" t="s">
        <v>382</v>
      </c>
      <c r="E893" s="88">
        <v>5</v>
      </c>
      <c r="F893" s="88"/>
      <c r="G893" s="88"/>
      <c r="H893" s="88"/>
      <c r="I893" s="89">
        <f t="shared" si="27"/>
        <v>5</v>
      </c>
      <c r="J893" s="94">
        <v>400</v>
      </c>
      <c r="K893" s="91">
        <f t="shared" si="26"/>
        <v>2000</v>
      </c>
      <c r="L893" s="98"/>
      <c r="M893" s="99"/>
      <c r="N893" s="99"/>
      <c r="R893" s="35" t="s">
        <v>360</v>
      </c>
    </row>
    <row r="894" spans="1:18" s="29" customFormat="1" ht="47.25" customHeight="1">
      <c r="A894" s="31"/>
      <c r="B894" s="118" t="s">
        <v>652</v>
      </c>
      <c r="C894" s="285">
        <v>441115717</v>
      </c>
      <c r="D894" s="118" t="s">
        <v>382</v>
      </c>
      <c r="E894" s="88"/>
      <c r="F894" s="88"/>
      <c r="G894" s="88"/>
      <c r="H894" s="88"/>
      <c r="I894" s="89">
        <f t="shared" si="27"/>
        <v>0</v>
      </c>
      <c r="J894" s="114">
        <v>35000</v>
      </c>
      <c r="K894" s="91">
        <f t="shared" si="26"/>
        <v>0</v>
      </c>
      <c r="L894" s="88"/>
      <c r="M894" s="99"/>
      <c r="N894" s="99"/>
      <c r="R894" s="30" t="s">
        <v>368</v>
      </c>
    </row>
    <row r="895" spans="1:18" s="34" customFormat="1" ht="48" customHeight="1">
      <c r="A895" s="36" t="s">
        <v>271</v>
      </c>
      <c r="B895" s="118" t="s">
        <v>1065</v>
      </c>
      <c r="C895" s="285">
        <v>56101708</v>
      </c>
      <c r="D895" s="118" t="s">
        <v>382</v>
      </c>
      <c r="E895" s="88">
        <v>1</v>
      </c>
      <c r="F895" s="88"/>
      <c r="G895" s="88"/>
      <c r="H895" s="88"/>
      <c r="I895" s="89">
        <f t="shared" si="27"/>
        <v>1</v>
      </c>
      <c r="J895" s="94">
        <v>5875</v>
      </c>
      <c r="K895" s="91">
        <f t="shared" si="26"/>
        <v>5875</v>
      </c>
      <c r="L895" s="98"/>
      <c r="M895" s="99"/>
      <c r="N895" s="99"/>
      <c r="R895" s="35"/>
    </row>
    <row r="896" spans="1:18" s="29" customFormat="1" ht="63" customHeight="1">
      <c r="A896" s="33"/>
      <c r="B896" s="118" t="s">
        <v>1037</v>
      </c>
      <c r="C896" s="285">
        <v>56101708</v>
      </c>
      <c r="D896" s="118" t="s">
        <v>382</v>
      </c>
      <c r="E896" s="88"/>
      <c r="F896" s="88"/>
      <c r="G896" s="88"/>
      <c r="H896" s="88"/>
      <c r="I896" s="89">
        <f t="shared" si="27"/>
        <v>0</v>
      </c>
      <c r="J896" s="114">
        <v>14000</v>
      </c>
      <c r="K896" s="91">
        <f t="shared" si="26"/>
        <v>0</v>
      </c>
      <c r="L896" s="88"/>
      <c r="M896" s="88"/>
      <c r="N896" s="88"/>
      <c r="R896" s="30"/>
    </row>
    <row r="897" spans="1:18" s="257" customFormat="1" ht="48" customHeight="1">
      <c r="A897" s="247" t="s">
        <v>274</v>
      </c>
      <c r="B897" s="259" t="s">
        <v>840</v>
      </c>
      <c r="C897" s="415"/>
      <c r="D897" s="259" t="s">
        <v>382</v>
      </c>
      <c r="E897" s="250"/>
      <c r="F897" s="250"/>
      <c r="G897" s="250"/>
      <c r="H897" s="250"/>
      <c r="I897" s="416">
        <f t="shared" si="27"/>
        <v>0</v>
      </c>
      <c r="J897" s="260">
        <v>15</v>
      </c>
      <c r="K897" s="253">
        <f t="shared" si="26"/>
        <v>0</v>
      </c>
      <c r="L897" s="254"/>
      <c r="M897" s="255"/>
      <c r="N897" s="255"/>
      <c r="R897" s="258"/>
    </row>
    <row r="898" spans="1:18" s="257" customFormat="1" ht="48" customHeight="1">
      <c r="A898" s="247"/>
      <c r="B898" s="493" t="s">
        <v>657</v>
      </c>
      <c r="C898" s="494">
        <v>60123204</v>
      </c>
      <c r="D898" s="259" t="s">
        <v>382</v>
      </c>
      <c r="E898" s="250"/>
      <c r="F898" s="250"/>
      <c r="G898" s="250"/>
      <c r="H898" s="250"/>
      <c r="I898" s="416">
        <f t="shared" si="27"/>
        <v>0</v>
      </c>
      <c r="J898" s="260">
        <v>12.98</v>
      </c>
      <c r="K898" s="253">
        <f t="shared" si="26"/>
        <v>0</v>
      </c>
      <c r="L898" s="254"/>
      <c r="M898" s="255"/>
      <c r="N898" s="255"/>
      <c r="R898" s="258"/>
    </row>
    <row r="899" spans="1:18" s="257" customFormat="1" ht="48" customHeight="1">
      <c r="A899" s="247"/>
      <c r="B899" s="493" t="s">
        <v>764</v>
      </c>
      <c r="C899" s="494">
        <v>60121142</v>
      </c>
      <c r="D899" s="259" t="s">
        <v>382</v>
      </c>
      <c r="E899" s="250"/>
      <c r="F899" s="250"/>
      <c r="G899" s="250"/>
      <c r="H899" s="250"/>
      <c r="I899" s="416">
        <f t="shared" si="27"/>
        <v>0</v>
      </c>
      <c r="J899" s="260">
        <v>12</v>
      </c>
      <c r="K899" s="253">
        <f t="shared" si="26"/>
        <v>0</v>
      </c>
      <c r="L899" s="254"/>
      <c r="M899" s="255"/>
      <c r="N899" s="255"/>
      <c r="R899" s="258"/>
    </row>
    <row r="900" spans="1:18" s="257" customFormat="1" ht="48" customHeight="1">
      <c r="A900" s="247"/>
      <c r="B900" s="493" t="s">
        <v>764</v>
      </c>
      <c r="C900" s="494">
        <v>60121142</v>
      </c>
      <c r="D900" s="259" t="s">
        <v>382</v>
      </c>
      <c r="E900" s="250"/>
      <c r="F900" s="250"/>
      <c r="G900" s="250"/>
      <c r="H900" s="250"/>
      <c r="I900" s="416">
        <f t="shared" si="27"/>
        <v>0</v>
      </c>
      <c r="J900" s="260">
        <v>12</v>
      </c>
      <c r="K900" s="253">
        <f t="shared" si="26"/>
        <v>0</v>
      </c>
      <c r="L900" s="254"/>
      <c r="M900" s="255"/>
      <c r="N900" s="255"/>
      <c r="R900" s="258"/>
    </row>
    <row r="901" spans="1:18" s="257" customFormat="1" ht="48" customHeight="1">
      <c r="A901" s="247"/>
      <c r="B901" s="259" t="s">
        <v>659</v>
      </c>
      <c r="C901" s="415">
        <v>31201610</v>
      </c>
      <c r="D901" s="259" t="s">
        <v>382</v>
      </c>
      <c r="E901" s="250"/>
      <c r="F901" s="250"/>
      <c r="G901" s="250"/>
      <c r="H901" s="250"/>
      <c r="I901" s="416">
        <f t="shared" si="27"/>
        <v>0</v>
      </c>
      <c r="J901" s="260">
        <v>520</v>
      </c>
      <c r="K901" s="253">
        <f t="shared" si="26"/>
        <v>0</v>
      </c>
      <c r="L901" s="254"/>
      <c r="M901" s="255"/>
      <c r="N901" s="255"/>
      <c r="R901" s="258"/>
    </row>
    <row r="902" spans="1:18" s="257" customFormat="1" ht="48" customHeight="1">
      <c r="A902" s="247"/>
      <c r="B902" s="259" t="s">
        <v>661</v>
      </c>
      <c r="C902" s="415"/>
      <c r="D902" s="259" t="s">
        <v>382</v>
      </c>
      <c r="E902" s="250"/>
      <c r="F902" s="250"/>
      <c r="G902" s="250"/>
      <c r="H902" s="250"/>
      <c r="I902" s="416">
        <f t="shared" si="27"/>
        <v>0</v>
      </c>
      <c r="J902" s="260">
        <v>140</v>
      </c>
      <c r="K902" s="253">
        <f t="shared" si="26"/>
        <v>0</v>
      </c>
      <c r="L902" s="254"/>
      <c r="M902" s="255"/>
      <c r="N902" s="255"/>
      <c r="R902" s="258"/>
    </row>
    <row r="903" spans="1:18" s="257" customFormat="1" ht="48" customHeight="1">
      <c r="A903" s="247"/>
      <c r="B903" s="259" t="s">
        <v>467</v>
      </c>
      <c r="C903" s="415">
        <v>60141001</v>
      </c>
      <c r="D903" s="259" t="s">
        <v>556</v>
      </c>
      <c r="E903" s="250"/>
      <c r="F903" s="250"/>
      <c r="G903" s="250"/>
      <c r="H903" s="250"/>
      <c r="I903" s="416">
        <f t="shared" si="27"/>
        <v>0</v>
      </c>
      <c r="J903" s="260">
        <v>380</v>
      </c>
      <c r="K903" s="253">
        <f t="shared" si="26"/>
        <v>0</v>
      </c>
      <c r="L903" s="254"/>
      <c r="M903" s="255"/>
      <c r="N903" s="255"/>
      <c r="R903" s="258"/>
    </row>
    <row r="904" spans="1:18" s="257" customFormat="1" ht="69" customHeight="1">
      <c r="A904" s="247"/>
      <c r="B904" s="259" t="s">
        <v>887</v>
      </c>
      <c r="C904" s="415">
        <v>60141001</v>
      </c>
      <c r="D904" s="259" t="s">
        <v>556</v>
      </c>
      <c r="E904" s="250"/>
      <c r="F904" s="250"/>
      <c r="G904" s="250"/>
      <c r="H904" s="250"/>
      <c r="I904" s="416">
        <f t="shared" si="27"/>
        <v>0</v>
      </c>
      <c r="J904" s="260">
        <v>380</v>
      </c>
      <c r="K904" s="253">
        <f t="shared" si="26"/>
        <v>0</v>
      </c>
      <c r="L904" s="254"/>
      <c r="M904" s="255"/>
      <c r="N904" s="255"/>
      <c r="R904" s="258"/>
    </row>
    <row r="905" spans="1:18" s="257" customFormat="1" ht="43.5" customHeight="1">
      <c r="A905" s="247"/>
      <c r="B905" s="259" t="s">
        <v>888</v>
      </c>
      <c r="C905" s="415">
        <v>60141001</v>
      </c>
      <c r="D905" s="259" t="s">
        <v>556</v>
      </c>
      <c r="E905" s="250"/>
      <c r="F905" s="250"/>
      <c r="G905" s="250"/>
      <c r="H905" s="250"/>
      <c r="I905" s="416">
        <f t="shared" si="27"/>
        <v>0</v>
      </c>
      <c r="J905" s="260">
        <v>520</v>
      </c>
      <c r="K905" s="253">
        <f aca="true" t="shared" si="28" ref="K905:K969">I905*J905</f>
        <v>0</v>
      </c>
      <c r="L905" s="254"/>
      <c r="M905" s="255"/>
      <c r="N905" s="255"/>
      <c r="R905" s="258"/>
    </row>
    <row r="906" spans="1:18" s="257" customFormat="1" ht="43.5" customHeight="1">
      <c r="A906" s="247"/>
      <c r="B906" s="259" t="s">
        <v>889</v>
      </c>
      <c r="C906" s="415">
        <v>60141001</v>
      </c>
      <c r="D906" s="259" t="s">
        <v>556</v>
      </c>
      <c r="E906" s="250"/>
      <c r="F906" s="250"/>
      <c r="G906" s="250"/>
      <c r="H906" s="250"/>
      <c r="I906" s="416">
        <f t="shared" si="27"/>
        <v>0</v>
      </c>
      <c r="J906" s="260">
        <v>420</v>
      </c>
      <c r="K906" s="253">
        <f t="shared" si="28"/>
        <v>0</v>
      </c>
      <c r="L906" s="254"/>
      <c r="M906" s="255"/>
      <c r="N906" s="255"/>
      <c r="R906" s="258"/>
    </row>
    <row r="907" spans="1:18" s="257" customFormat="1" ht="43.5" customHeight="1">
      <c r="A907" s="247"/>
      <c r="B907" s="259" t="s">
        <v>839</v>
      </c>
      <c r="C907" s="415">
        <v>60141001</v>
      </c>
      <c r="D907" s="259" t="s">
        <v>556</v>
      </c>
      <c r="E907" s="250"/>
      <c r="F907" s="250"/>
      <c r="G907" s="250"/>
      <c r="H907" s="250"/>
      <c r="I907" s="416">
        <f t="shared" si="27"/>
        <v>0</v>
      </c>
      <c r="J907" s="260">
        <v>350</v>
      </c>
      <c r="K907" s="253">
        <f t="shared" si="28"/>
        <v>0</v>
      </c>
      <c r="L907" s="254"/>
      <c r="M907" s="255"/>
      <c r="N907" s="255"/>
      <c r="R907" s="258"/>
    </row>
    <row r="908" spans="1:18" s="257" customFormat="1" ht="48" customHeight="1">
      <c r="A908" s="247"/>
      <c r="B908" s="259" t="s">
        <v>662</v>
      </c>
      <c r="C908" s="415">
        <v>60141001</v>
      </c>
      <c r="D908" s="259" t="s">
        <v>556</v>
      </c>
      <c r="E908" s="250"/>
      <c r="F908" s="250"/>
      <c r="G908" s="250"/>
      <c r="H908" s="250"/>
      <c r="I908" s="416">
        <f t="shared" si="27"/>
        <v>0</v>
      </c>
      <c r="J908" s="260">
        <v>320</v>
      </c>
      <c r="K908" s="253">
        <f t="shared" si="28"/>
        <v>0</v>
      </c>
      <c r="L908" s="254"/>
      <c r="M908" s="255"/>
      <c r="N908" s="255"/>
      <c r="R908" s="258"/>
    </row>
    <row r="909" spans="1:18" s="257" customFormat="1" ht="48" customHeight="1">
      <c r="A909" s="247"/>
      <c r="B909" s="259" t="s">
        <v>666</v>
      </c>
      <c r="C909" s="415">
        <v>27131603</v>
      </c>
      <c r="D909" s="259" t="s">
        <v>382</v>
      </c>
      <c r="E909" s="250"/>
      <c r="F909" s="250"/>
      <c r="G909" s="250"/>
      <c r="H909" s="250"/>
      <c r="I909" s="416">
        <f aca="true" t="shared" si="29" ref="I909:I973">E909+F909+G909+H909</f>
        <v>0</v>
      </c>
      <c r="J909" s="260">
        <v>175</v>
      </c>
      <c r="K909" s="253">
        <f t="shared" si="28"/>
        <v>0</v>
      </c>
      <c r="L909" s="254"/>
      <c r="M909" s="255"/>
      <c r="N909" s="255"/>
      <c r="R909" s="258"/>
    </row>
    <row r="910" spans="1:18" s="257" customFormat="1" ht="48" customHeight="1">
      <c r="A910" s="247"/>
      <c r="B910" s="259" t="s">
        <v>1121</v>
      </c>
      <c r="C910" s="415">
        <v>27131603</v>
      </c>
      <c r="D910" s="259" t="s">
        <v>382</v>
      </c>
      <c r="E910" s="250"/>
      <c r="F910" s="250"/>
      <c r="G910" s="250"/>
      <c r="H910" s="250"/>
      <c r="I910" s="416">
        <f t="shared" si="29"/>
        <v>0</v>
      </c>
      <c r="J910" s="260">
        <v>3500</v>
      </c>
      <c r="K910" s="253">
        <f t="shared" si="28"/>
        <v>0</v>
      </c>
      <c r="L910" s="254"/>
      <c r="M910" s="255"/>
      <c r="N910" s="255"/>
      <c r="R910" s="258"/>
    </row>
    <row r="911" spans="1:18" s="257" customFormat="1" ht="27">
      <c r="A911" s="247"/>
      <c r="B911" s="423" t="s">
        <v>600</v>
      </c>
      <c r="C911" s="424">
        <v>12352310</v>
      </c>
      <c r="D911" s="259" t="s">
        <v>382</v>
      </c>
      <c r="E911" s="250"/>
      <c r="F911" s="250"/>
      <c r="G911" s="250"/>
      <c r="H911" s="250"/>
      <c r="I911" s="416">
        <f t="shared" si="29"/>
        <v>0</v>
      </c>
      <c r="J911" s="262">
        <v>35</v>
      </c>
      <c r="K911" s="253">
        <f t="shared" si="28"/>
        <v>0</v>
      </c>
      <c r="L911" s="254"/>
      <c r="M911" s="255"/>
      <c r="N911" s="255"/>
      <c r="R911" s="258"/>
    </row>
    <row r="912" spans="1:18" s="34" customFormat="1" ht="57.75" customHeight="1">
      <c r="A912" s="33" t="s">
        <v>319</v>
      </c>
      <c r="B912" s="196" t="s">
        <v>1122</v>
      </c>
      <c r="C912" s="357">
        <v>90101604</v>
      </c>
      <c r="D912" s="196" t="s">
        <v>525</v>
      </c>
      <c r="E912" s="198"/>
      <c r="F912" s="198"/>
      <c r="G912" s="198"/>
      <c r="H912" s="198"/>
      <c r="I912" s="199">
        <f t="shared" si="29"/>
        <v>0</v>
      </c>
      <c r="J912" s="200">
        <v>250000</v>
      </c>
      <c r="K912" s="201">
        <f t="shared" si="28"/>
        <v>0</v>
      </c>
      <c r="L912" s="202"/>
      <c r="M912" s="203"/>
      <c r="N912" s="203"/>
      <c r="R912" s="35"/>
    </row>
    <row r="913" spans="1:18" s="257" customFormat="1" ht="57.75" customHeight="1">
      <c r="A913" s="247"/>
      <c r="B913" s="275" t="s">
        <v>1556</v>
      </c>
      <c r="C913" s="342"/>
      <c r="D913" s="118" t="s">
        <v>525</v>
      </c>
      <c r="E913" s="181"/>
      <c r="F913" s="105"/>
      <c r="G913" s="105"/>
      <c r="H913" s="105"/>
      <c r="I913" s="89">
        <f t="shared" si="29"/>
        <v>0</v>
      </c>
      <c r="J913" s="267">
        <v>500000</v>
      </c>
      <c r="K913" s="91">
        <f t="shared" si="28"/>
        <v>0</v>
      </c>
      <c r="L913" s="112"/>
      <c r="M913" s="280"/>
      <c r="N913" s="247"/>
      <c r="R913" s="258"/>
    </row>
    <row r="914" spans="1:18" s="81" customFormat="1" ht="48" customHeight="1">
      <c r="A914" s="80"/>
      <c r="B914" s="118" t="s">
        <v>1071</v>
      </c>
      <c r="C914" s="285">
        <v>24111810</v>
      </c>
      <c r="D914" s="118" t="s">
        <v>867</v>
      </c>
      <c r="E914" s="88"/>
      <c r="F914" s="88"/>
      <c r="G914" s="88"/>
      <c r="H914" s="88"/>
      <c r="I914" s="89">
        <f t="shared" si="29"/>
        <v>0</v>
      </c>
      <c r="J914" s="94">
        <v>9000</v>
      </c>
      <c r="K914" s="91">
        <f t="shared" si="28"/>
        <v>0</v>
      </c>
      <c r="L914" s="115"/>
      <c r="M914" s="93"/>
      <c r="N914" s="93"/>
      <c r="R914" s="82"/>
    </row>
    <row r="915" spans="1:18" s="34" customFormat="1" ht="48" customHeight="1">
      <c r="A915" s="33"/>
      <c r="B915" s="118" t="s">
        <v>663</v>
      </c>
      <c r="C915" s="285">
        <v>26121536</v>
      </c>
      <c r="D915" s="118" t="s">
        <v>382</v>
      </c>
      <c r="E915" s="88"/>
      <c r="F915" s="88"/>
      <c r="G915" s="88"/>
      <c r="H915" s="88"/>
      <c r="I915" s="89">
        <f t="shared" si="29"/>
        <v>0</v>
      </c>
      <c r="J915" s="90">
        <v>3000</v>
      </c>
      <c r="K915" s="91">
        <f t="shared" si="28"/>
        <v>0</v>
      </c>
      <c r="L915" s="92"/>
      <c r="M915" s="93"/>
      <c r="N915" s="93"/>
      <c r="R915" s="35"/>
    </row>
    <row r="916" spans="1:18" s="34" customFormat="1" ht="48" customHeight="1">
      <c r="A916" s="33"/>
      <c r="B916" s="118" t="s">
        <v>664</v>
      </c>
      <c r="C916" s="285">
        <v>26121536</v>
      </c>
      <c r="D916" s="118" t="s">
        <v>382</v>
      </c>
      <c r="E916" s="88">
        <v>20</v>
      </c>
      <c r="F916" s="88"/>
      <c r="G916" s="88"/>
      <c r="H916" s="88"/>
      <c r="I916" s="89">
        <f t="shared" si="29"/>
        <v>20</v>
      </c>
      <c r="J916" s="90">
        <v>1700</v>
      </c>
      <c r="K916" s="91">
        <f t="shared" si="28"/>
        <v>34000</v>
      </c>
      <c r="L916" s="92"/>
      <c r="M916" s="93"/>
      <c r="N916" s="93"/>
      <c r="R916" s="35"/>
    </row>
    <row r="917" spans="1:18" s="34" customFormat="1" ht="48" customHeight="1">
      <c r="A917" s="33"/>
      <c r="B917" s="118" t="s">
        <v>1010</v>
      </c>
      <c r="C917" s="285">
        <v>26121536</v>
      </c>
      <c r="D917" s="118" t="s">
        <v>382</v>
      </c>
      <c r="E917" s="88"/>
      <c r="F917" s="88"/>
      <c r="G917" s="88"/>
      <c r="H917" s="88"/>
      <c r="I917" s="89">
        <f t="shared" si="29"/>
        <v>0</v>
      </c>
      <c r="J917" s="90">
        <v>900</v>
      </c>
      <c r="K917" s="91">
        <f t="shared" si="28"/>
        <v>0</v>
      </c>
      <c r="L917" s="92"/>
      <c r="M917" s="93"/>
      <c r="N917" s="93"/>
      <c r="R917" s="35"/>
    </row>
    <row r="918" spans="1:18" s="29" customFormat="1" ht="48" customHeight="1">
      <c r="A918" s="28"/>
      <c r="B918" s="118" t="s">
        <v>665</v>
      </c>
      <c r="C918" s="285">
        <v>46191601</v>
      </c>
      <c r="D918" s="118" t="s">
        <v>382</v>
      </c>
      <c r="E918" s="88"/>
      <c r="F918" s="88"/>
      <c r="G918" s="88"/>
      <c r="H918" s="88"/>
      <c r="I918" s="89">
        <f t="shared" si="29"/>
        <v>0</v>
      </c>
      <c r="J918" s="90">
        <v>7800</v>
      </c>
      <c r="K918" s="91">
        <f t="shared" si="28"/>
        <v>0</v>
      </c>
      <c r="L918" s="92"/>
      <c r="M918" s="93"/>
      <c r="N918" s="93"/>
      <c r="R918" s="30"/>
    </row>
    <row r="919" spans="1:18" s="29" customFormat="1" ht="48" customHeight="1">
      <c r="A919" s="28"/>
      <c r="B919" s="531" t="s">
        <v>1681</v>
      </c>
      <c r="C919" s="532"/>
      <c r="D919" s="531" t="s">
        <v>382</v>
      </c>
      <c r="E919" s="542"/>
      <c r="F919" s="542">
        <v>1</v>
      </c>
      <c r="G919" s="542"/>
      <c r="H919" s="542"/>
      <c r="I919" s="534">
        <f t="shared" si="29"/>
        <v>1</v>
      </c>
      <c r="J919" s="543">
        <v>298000</v>
      </c>
      <c r="K919" s="536">
        <f t="shared" si="28"/>
        <v>298000</v>
      </c>
      <c r="L919" s="537"/>
      <c r="M919" s="229"/>
      <c r="N919" s="27"/>
      <c r="R919" s="30"/>
    </row>
    <row r="920" spans="1:18" s="29" customFormat="1" ht="48" customHeight="1">
      <c r="A920" s="28"/>
      <c r="B920" s="118" t="s">
        <v>1546</v>
      </c>
      <c r="C920" s="285">
        <v>39101605</v>
      </c>
      <c r="D920" s="118" t="s">
        <v>382</v>
      </c>
      <c r="E920" s="88"/>
      <c r="F920" s="88">
        <v>100</v>
      </c>
      <c r="G920" s="88">
        <v>50</v>
      </c>
      <c r="H920" s="88"/>
      <c r="I920" s="89">
        <f t="shared" si="29"/>
        <v>150</v>
      </c>
      <c r="J920" s="90">
        <v>600</v>
      </c>
      <c r="K920" s="91">
        <f t="shared" si="28"/>
        <v>90000</v>
      </c>
      <c r="L920" s="92"/>
      <c r="M920" s="93"/>
      <c r="N920" s="93"/>
      <c r="R920" s="30"/>
    </row>
    <row r="921" spans="1:18" s="29" customFormat="1" ht="48" customHeight="1">
      <c r="A921" s="28"/>
      <c r="B921" s="118" t="s">
        <v>511</v>
      </c>
      <c r="C921" s="285">
        <v>39121407</v>
      </c>
      <c r="D921" s="118" t="s">
        <v>382</v>
      </c>
      <c r="E921" s="88">
        <v>26</v>
      </c>
      <c r="F921" s="88">
        <v>1</v>
      </c>
      <c r="G921" s="88">
        <v>10</v>
      </c>
      <c r="H921" s="88"/>
      <c r="I921" s="89">
        <f t="shared" si="29"/>
        <v>37</v>
      </c>
      <c r="J921" s="90">
        <v>375</v>
      </c>
      <c r="K921" s="91">
        <f t="shared" si="28"/>
        <v>13875</v>
      </c>
      <c r="L921" s="92"/>
      <c r="M921" s="93"/>
      <c r="N921" s="93"/>
      <c r="R921" s="30"/>
    </row>
    <row r="922" spans="1:18" s="257" customFormat="1" ht="48" customHeight="1">
      <c r="A922" s="247"/>
      <c r="B922" s="259" t="s">
        <v>801</v>
      </c>
      <c r="C922" s="415">
        <v>31211510</v>
      </c>
      <c r="D922" s="259" t="s">
        <v>381</v>
      </c>
      <c r="E922" s="250"/>
      <c r="F922" s="250"/>
      <c r="G922" s="250"/>
      <c r="H922" s="250"/>
      <c r="I922" s="416"/>
      <c r="J922" s="260">
        <v>2500</v>
      </c>
      <c r="K922" s="253">
        <f t="shared" si="28"/>
        <v>0</v>
      </c>
      <c r="L922" s="254"/>
      <c r="M922" s="255"/>
      <c r="N922" s="255"/>
      <c r="R922" s="258"/>
    </row>
    <row r="923" spans="1:18" s="257" customFormat="1" ht="48" customHeight="1">
      <c r="A923" s="495"/>
      <c r="B923" s="259" t="s">
        <v>1155</v>
      </c>
      <c r="C923" s="415">
        <v>40101902</v>
      </c>
      <c r="D923" s="259" t="s">
        <v>382</v>
      </c>
      <c r="E923" s="250"/>
      <c r="F923" s="250"/>
      <c r="G923" s="250"/>
      <c r="H923" s="250"/>
      <c r="I923" s="416"/>
      <c r="J923" s="260">
        <v>11500</v>
      </c>
      <c r="K923" s="253">
        <f t="shared" si="28"/>
        <v>0</v>
      </c>
      <c r="L923" s="496"/>
      <c r="M923" s="495"/>
      <c r="N923" s="495"/>
      <c r="R923" s="258"/>
    </row>
    <row r="924" spans="1:21" s="34" customFormat="1" ht="48" customHeight="1">
      <c r="A924" s="33"/>
      <c r="B924" s="118" t="s">
        <v>1294</v>
      </c>
      <c r="C924" s="285">
        <v>30181513</v>
      </c>
      <c r="D924" s="118"/>
      <c r="E924" s="105"/>
      <c r="F924" s="105"/>
      <c r="G924" s="105"/>
      <c r="H924" s="105"/>
      <c r="I924" s="89"/>
      <c r="J924" s="267">
        <v>504.24</v>
      </c>
      <c r="K924" s="438">
        <f t="shared" si="28"/>
        <v>0</v>
      </c>
      <c r="L924" s="112"/>
      <c r="M924" s="229"/>
      <c r="N924" s="27"/>
      <c r="O924" s="229"/>
      <c r="P924" s="230"/>
      <c r="Q924" s="197"/>
      <c r="R924" s="197" t="s">
        <v>1295</v>
      </c>
      <c r="S924" s="197"/>
      <c r="U924" s="35"/>
    </row>
    <row r="925" spans="1:21" s="34" customFormat="1" ht="48" customHeight="1">
      <c r="A925" s="33"/>
      <c r="B925" s="118" t="s">
        <v>1294</v>
      </c>
      <c r="C925" s="285">
        <v>30181513</v>
      </c>
      <c r="D925" s="118" t="s">
        <v>382</v>
      </c>
      <c r="E925" s="105"/>
      <c r="F925" s="105"/>
      <c r="G925" s="105"/>
      <c r="H925" s="105"/>
      <c r="I925" s="89"/>
      <c r="J925" s="267">
        <v>1182.2</v>
      </c>
      <c r="K925" s="438">
        <f t="shared" si="28"/>
        <v>0</v>
      </c>
      <c r="L925" s="112"/>
      <c r="M925" s="229"/>
      <c r="N925" s="27"/>
      <c r="O925" s="229"/>
      <c r="P925" s="230"/>
      <c r="Q925" s="197"/>
      <c r="R925" s="197" t="s">
        <v>1296</v>
      </c>
      <c r="S925" s="197"/>
      <c r="U925" s="35"/>
    </row>
    <row r="926" spans="1:21" s="34" customFormat="1" ht="48" customHeight="1">
      <c r="A926" s="33"/>
      <c r="B926" s="118" t="s">
        <v>1297</v>
      </c>
      <c r="C926" s="285">
        <v>39101605</v>
      </c>
      <c r="D926" s="118" t="s">
        <v>382</v>
      </c>
      <c r="E926" s="105">
        <v>25</v>
      </c>
      <c r="F926" s="105">
        <v>25</v>
      </c>
      <c r="G926" s="105">
        <v>25</v>
      </c>
      <c r="H926" s="105">
        <v>25</v>
      </c>
      <c r="I926" s="89">
        <f t="shared" si="29"/>
        <v>100</v>
      </c>
      <c r="J926" s="267">
        <v>255</v>
      </c>
      <c r="K926" s="265">
        <f t="shared" si="28"/>
        <v>25500</v>
      </c>
      <c r="L926" s="112"/>
      <c r="M926" s="229"/>
      <c r="N926" s="27"/>
      <c r="O926" s="229"/>
      <c r="P926" s="230"/>
      <c r="Q926" s="197"/>
      <c r="R926" s="197" t="s">
        <v>1298</v>
      </c>
      <c r="S926" s="197"/>
      <c r="U926" s="35"/>
    </row>
    <row r="927" spans="1:21" s="34" customFormat="1" ht="48" customHeight="1">
      <c r="A927" s="33"/>
      <c r="B927" s="118" t="s">
        <v>1297</v>
      </c>
      <c r="C927" s="285">
        <v>39101605</v>
      </c>
      <c r="D927" s="118" t="s">
        <v>382</v>
      </c>
      <c r="E927" s="105">
        <v>10</v>
      </c>
      <c r="F927" s="105">
        <v>10</v>
      </c>
      <c r="G927" s="105">
        <v>10</v>
      </c>
      <c r="H927" s="105">
        <v>10</v>
      </c>
      <c r="I927" s="89">
        <f t="shared" si="29"/>
        <v>40</v>
      </c>
      <c r="J927" s="267">
        <v>205</v>
      </c>
      <c r="K927" s="91">
        <f t="shared" si="28"/>
        <v>8200</v>
      </c>
      <c r="L927" s="112"/>
      <c r="M927" s="229"/>
      <c r="N927" s="27"/>
      <c r="O927" s="229"/>
      <c r="P927" s="230"/>
      <c r="Q927" s="197"/>
      <c r="R927" s="197" t="s">
        <v>1299</v>
      </c>
      <c r="S927" s="197"/>
      <c r="U927" s="35"/>
    </row>
    <row r="928" spans="1:21" s="34" customFormat="1" ht="48" customHeight="1">
      <c r="A928" s="33"/>
      <c r="B928" s="196" t="s">
        <v>1164</v>
      </c>
      <c r="C928" s="357">
        <v>39101605</v>
      </c>
      <c r="D928" s="196" t="s">
        <v>382</v>
      </c>
      <c r="E928" s="237">
        <v>20</v>
      </c>
      <c r="F928" s="237">
        <v>20</v>
      </c>
      <c r="G928" s="237">
        <v>20</v>
      </c>
      <c r="H928" s="237">
        <v>20</v>
      </c>
      <c r="I928" s="199">
        <f t="shared" si="29"/>
        <v>80</v>
      </c>
      <c r="J928" s="222">
        <v>2200</v>
      </c>
      <c r="K928" s="201">
        <f t="shared" si="28"/>
        <v>176000</v>
      </c>
      <c r="L928" s="219"/>
      <c r="M928" s="229"/>
      <c r="N928" s="27"/>
      <c r="O928" s="229"/>
      <c r="P928" s="230"/>
      <c r="Q928" s="197"/>
      <c r="R928" s="197"/>
      <c r="S928" s="197"/>
      <c r="U928" s="35"/>
    </row>
    <row r="929" spans="1:21" s="34" customFormat="1" ht="48" customHeight="1">
      <c r="A929" s="33"/>
      <c r="B929" s="118" t="s">
        <v>1300</v>
      </c>
      <c r="C929" s="285">
        <v>26121520</v>
      </c>
      <c r="D929" s="118" t="s">
        <v>382</v>
      </c>
      <c r="E929" s="105">
        <v>500</v>
      </c>
      <c r="F929" s="105"/>
      <c r="G929" s="105"/>
      <c r="H929" s="105"/>
      <c r="I929" s="89">
        <f t="shared" si="29"/>
        <v>500</v>
      </c>
      <c r="J929" s="267">
        <v>19.63</v>
      </c>
      <c r="K929" s="91">
        <f t="shared" si="28"/>
        <v>9815</v>
      </c>
      <c r="L929" s="112"/>
      <c r="M929" s="229"/>
      <c r="N929" s="27"/>
      <c r="O929" s="229"/>
      <c r="P929" s="230"/>
      <c r="Q929" s="197"/>
      <c r="R929" s="197" t="s">
        <v>1301</v>
      </c>
      <c r="S929" s="197"/>
      <c r="U929" s="35"/>
    </row>
    <row r="930" spans="1:21" s="34" customFormat="1" ht="48" customHeight="1">
      <c r="A930" s="33"/>
      <c r="B930" s="118" t="s">
        <v>1300</v>
      </c>
      <c r="C930" s="285">
        <v>26121520</v>
      </c>
      <c r="D930" s="118" t="s">
        <v>382</v>
      </c>
      <c r="E930" s="105">
        <v>1000</v>
      </c>
      <c r="F930" s="105"/>
      <c r="G930" s="105"/>
      <c r="H930" s="105"/>
      <c r="I930" s="89">
        <f t="shared" si="29"/>
        <v>1000</v>
      </c>
      <c r="J930" s="267">
        <v>11.84</v>
      </c>
      <c r="K930" s="91">
        <f t="shared" si="28"/>
        <v>11840</v>
      </c>
      <c r="L930" s="112"/>
      <c r="M930" s="229"/>
      <c r="N930" s="27"/>
      <c r="O930" s="229"/>
      <c r="P930" s="230"/>
      <c r="Q930" s="197"/>
      <c r="R930" s="197" t="s">
        <v>1302</v>
      </c>
      <c r="S930" s="197"/>
      <c r="U930" s="35"/>
    </row>
    <row r="931" spans="1:21" s="34" customFormat="1" ht="48" customHeight="1">
      <c r="A931" s="33"/>
      <c r="B931" s="118" t="s">
        <v>1300</v>
      </c>
      <c r="C931" s="285">
        <v>26121520</v>
      </c>
      <c r="D931" s="118" t="s">
        <v>382</v>
      </c>
      <c r="E931" s="105">
        <v>1000</v>
      </c>
      <c r="F931" s="105"/>
      <c r="G931" s="105"/>
      <c r="H931" s="105"/>
      <c r="I931" s="89">
        <f t="shared" si="29"/>
        <v>1000</v>
      </c>
      <c r="J931" s="267">
        <v>7.2</v>
      </c>
      <c r="K931" s="91">
        <f t="shared" si="28"/>
        <v>7200</v>
      </c>
      <c r="L931" s="112"/>
      <c r="M931" s="229"/>
      <c r="N931" s="27"/>
      <c r="O931" s="229"/>
      <c r="P931" s="230"/>
      <c r="Q931" s="197"/>
      <c r="R931" s="197" t="s">
        <v>1303</v>
      </c>
      <c r="S931" s="197"/>
      <c r="U931" s="35"/>
    </row>
    <row r="932" spans="1:21" s="34" customFormat="1" ht="48" customHeight="1">
      <c r="A932" s="33"/>
      <c r="B932" s="118" t="s">
        <v>1300</v>
      </c>
      <c r="C932" s="285">
        <v>26121520</v>
      </c>
      <c r="D932" s="118" t="s">
        <v>382</v>
      </c>
      <c r="E932" s="105">
        <v>500</v>
      </c>
      <c r="F932" s="105"/>
      <c r="G932" s="105"/>
      <c r="H932" s="105"/>
      <c r="I932" s="89">
        <f t="shared" si="29"/>
        <v>500</v>
      </c>
      <c r="J932" s="267">
        <v>7.2</v>
      </c>
      <c r="K932" s="91">
        <f t="shared" si="28"/>
        <v>3600</v>
      </c>
      <c r="L932" s="112"/>
      <c r="M932" s="229"/>
      <c r="N932" s="27"/>
      <c r="O932" s="229"/>
      <c r="P932" s="230"/>
      <c r="Q932" s="197"/>
      <c r="R932" s="197" t="s">
        <v>1304</v>
      </c>
      <c r="S932" s="197"/>
      <c r="U932" s="35"/>
    </row>
    <row r="933" spans="1:21" s="34" customFormat="1" ht="48" customHeight="1">
      <c r="A933" s="33"/>
      <c r="B933" s="118" t="s">
        <v>1305</v>
      </c>
      <c r="C933" s="285">
        <v>26121520</v>
      </c>
      <c r="D933" s="118" t="s">
        <v>382</v>
      </c>
      <c r="E933" s="105">
        <v>500</v>
      </c>
      <c r="F933" s="105"/>
      <c r="G933" s="105"/>
      <c r="H933" s="105"/>
      <c r="I933" s="89">
        <f t="shared" si="29"/>
        <v>500</v>
      </c>
      <c r="J933" s="267">
        <v>11.84</v>
      </c>
      <c r="K933" s="91">
        <f t="shared" si="28"/>
        <v>5920</v>
      </c>
      <c r="L933" s="112"/>
      <c r="M933" s="229"/>
      <c r="N933" s="27"/>
      <c r="O933" s="229"/>
      <c r="P933" s="230"/>
      <c r="Q933" s="197"/>
      <c r="R933" s="197" t="s">
        <v>1306</v>
      </c>
      <c r="S933" s="197"/>
      <c r="U933" s="35"/>
    </row>
    <row r="934" spans="1:21" s="34" customFormat="1" ht="48" customHeight="1">
      <c r="A934" s="33"/>
      <c r="B934" s="118" t="s">
        <v>1307</v>
      </c>
      <c r="C934" s="285">
        <v>40142008</v>
      </c>
      <c r="D934" s="118" t="s">
        <v>382</v>
      </c>
      <c r="E934" s="105"/>
      <c r="F934" s="105">
        <v>5</v>
      </c>
      <c r="G934" s="105"/>
      <c r="H934" s="105">
        <v>5</v>
      </c>
      <c r="I934" s="89">
        <f t="shared" si="29"/>
        <v>10</v>
      </c>
      <c r="J934" s="267">
        <v>78.53</v>
      </c>
      <c r="K934" s="91">
        <f t="shared" si="28"/>
        <v>785.3</v>
      </c>
      <c r="L934" s="112"/>
      <c r="M934" s="229"/>
      <c r="N934" s="27"/>
      <c r="O934" s="229"/>
      <c r="P934" s="230"/>
      <c r="Q934" s="197"/>
      <c r="R934" s="197" t="s">
        <v>1308</v>
      </c>
      <c r="S934" s="197"/>
      <c r="U934" s="35"/>
    </row>
    <row r="935" spans="1:21" s="34" customFormat="1" ht="48" customHeight="1">
      <c r="A935" s="33"/>
      <c r="B935" s="118" t="s">
        <v>1309</v>
      </c>
      <c r="C935" s="285">
        <v>40142008</v>
      </c>
      <c r="D935" s="118" t="s">
        <v>382</v>
      </c>
      <c r="E935" s="105"/>
      <c r="F935" s="105">
        <v>10</v>
      </c>
      <c r="G935" s="105"/>
      <c r="H935" s="105">
        <v>15</v>
      </c>
      <c r="I935" s="89">
        <f t="shared" si="29"/>
        <v>25</v>
      </c>
      <c r="J935" s="267">
        <v>78.98</v>
      </c>
      <c r="K935" s="91">
        <f t="shared" si="28"/>
        <v>1974.5</v>
      </c>
      <c r="L935" s="112"/>
      <c r="M935" s="229"/>
      <c r="N935" s="27"/>
      <c r="O935" s="229"/>
      <c r="P935" s="230"/>
      <c r="Q935" s="197"/>
      <c r="R935" s="197" t="s">
        <v>1310</v>
      </c>
      <c r="S935" s="197"/>
      <c r="U935" s="35"/>
    </row>
    <row r="936" spans="1:21" s="34" customFormat="1" ht="48" customHeight="1">
      <c r="A936" s="33"/>
      <c r="B936" s="118" t="s">
        <v>1311</v>
      </c>
      <c r="C936" s="285">
        <v>31201514</v>
      </c>
      <c r="D936" s="118" t="s">
        <v>382</v>
      </c>
      <c r="E936" s="105">
        <v>3</v>
      </c>
      <c r="F936" s="105">
        <v>3</v>
      </c>
      <c r="G936" s="105">
        <v>3</v>
      </c>
      <c r="H936" s="105">
        <v>3</v>
      </c>
      <c r="I936" s="89">
        <f t="shared" si="29"/>
        <v>12</v>
      </c>
      <c r="J936" s="267">
        <v>7.59</v>
      </c>
      <c r="K936" s="91">
        <f t="shared" si="28"/>
        <v>91.08</v>
      </c>
      <c r="L936" s="112"/>
      <c r="M936" s="229"/>
      <c r="N936" s="27"/>
      <c r="O936" s="229"/>
      <c r="P936" s="230"/>
      <c r="Q936" s="197"/>
      <c r="R936" s="271" t="s">
        <v>1312</v>
      </c>
      <c r="S936" s="197"/>
      <c r="U936" s="35"/>
    </row>
    <row r="937" spans="1:21" s="34" customFormat="1" ht="48" customHeight="1">
      <c r="A937" s="33"/>
      <c r="B937" s="118" t="s">
        <v>1313</v>
      </c>
      <c r="C937" s="285"/>
      <c r="D937" s="118" t="s">
        <v>382</v>
      </c>
      <c r="E937" s="105">
        <v>2</v>
      </c>
      <c r="F937" s="105">
        <v>4</v>
      </c>
      <c r="G937" s="105">
        <v>4</v>
      </c>
      <c r="H937" s="105"/>
      <c r="I937" s="89">
        <f t="shared" si="29"/>
        <v>10</v>
      </c>
      <c r="J937" s="267">
        <v>155.58</v>
      </c>
      <c r="K937" s="91">
        <f t="shared" si="28"/>
        <v>1555.8000000000002</v>
      </c>
      <c r="L937" s="112"/>
      <c r="M937" s="229"/>
      <c r="N937" s="27"/>
      <c r="O937" s="229"/>
      <c r="P937" s="230"/>
      <c r="Q937" s="197"/>
      <c r="R937" s="197" t="s">
        <v>1314</v>
      </c>
      <c r="S937" s="197"/>
      <c r="U937" s="35"/>
    </row>
    <row r="938" spans="1:21" s="34" customFormat="1" ht="48" customHeight="1">
      <c r="A938" s="33"/>
      <c r="B938" s="118" t="s">
        <v>1313</v>
      </c>
      <c r="C938" s="285"/>
      <c r="D938" s="118" t="s">
        <v>382</v>
      </c>
      <c r="E938" s="105">
        <v>1</v>
      </c>
      <c r="F938" s="105">
        <v>2</v>
      </c>
      <c r="G938" s="105">
        <v>1</v>
      </c>
      <c r="H938" s="105">
        <v>1</v>
      </c>
      <c r="I938" s="89">
        <f t="shared" si="29"/>
        <v>5</v>
      </c>
      <c r="J938" s="267">
        <v>155.58</v>
      </c>
      <c r="K938" s="91">
        <f t="shared" si="28"/>
        <v>777.9000000000001</v>
      </c>
      <c r="L938" s="112"/>
      <c r="M938" s="229"/>
      <c r="N938" s="27"/>
      <c r="O938" s="229"/>
      <c r="P938" s="230"/>
      <c r="Q938" s="197"/>
      <c r="R938" s="197" t="s">
        <v>1315</v>
      </c>
      <c r="S938" s="197"/>
      <c r="U938" s="35"/>
    </row>
    <row r="939" spans="1:21" s="34" customFormat="1" ht="48" customHeight="1">
      <c r="A939" s="33"/>
      <c r="B939" s="118" t="s">
        <v>1316</v>
      </c>
      <c r="C939" s="285">
        <v>40142317</v>
      </c>
      <c r="D939" s="118" t="s">
        <v>382</v>
      </c>
      <c r="E939" s="105">
        <v>10</v>
      </c>
      <c r="F939" s="105"/>
      <c r="G939" s="105"/>
      <c r="H939" s="105"/>
      <c r="I939" s="89">
        <f t="shared" si="29"/>
        <v>10</v>
      </c>
      <c r="J939" s="267">
        <v>7.45</v>
      </c>
      <c r="K939" s="91">
        <f t="shared" si="28"/>
        <v>74.5</v>
      </c>
      <c r="L939" s="112"/>
      <c r="M939" s="229"/>
      <c r="N939" s="27"/>
      <c r="O939" s="229"/>
      <c r="P939" s="230"/>
      <c r="Q939" s="197"/>
      <c r="R939" s="197" t="s">
        <v>1317</v>
      </c>
      <c r="S939" s="197"/>
      <c r="U939" s="35"/>
    </row>
    <row r="940" spans="1:21" s="34" customFormat="1" ht="48" customHeight="1">
      <c r="A940" s="33"/>
      <c r="B940" s="118" t="s">
        <v>1318</v>
      </c>
      <c r="C940" s="285"/>
      <c r="D940" s="118" t="s">
        <v>382</v>
      </c>
      <c r="E940" s="105">
        <v>5</v>
      </c>
      <c r="F940" s="105"/>
      <c r="G940" s="105"/>
      <c r="H940" s="105"/>
      <c r="I940" s="89">
        <f t="shared" si="29"/>
        <v>5</v>
      </c>
      <c r="J940" s="267">
        <v>15.66</v>
      </c>
      <c r="K940" s="91">
        <f t="shared" si="28"/>
        <v>78.3</v>
      </c>
      <c r="L940" s="112"/>
      <c r="M940" s="229"/>
      <c r="N940" s="27"/>
      <c r="O940" s="229"/>
      <c r="P940" s="230"/>
      <c r="Q940" s="197"/>
      <c r="R940" s="271" t="s">
        <v>1319</v>
      </c>
      <c r="S940" s="197"/>
      <c r="U940" s="35"/>
    </row>
    <row r="941" spans="1:21" s="34" customFormat="1" ht="48" customHeight="1">
      <c r="A941" s="33"/>
      <c r="B941" s="118" t="s">
        <v>1320</v>
      </c>
      <c r="C941" s="285">
        <v>40142318</v>
      </c>
      <c r="D941" s="118" t="s">
        <v>382</v>
      </c>
      <c r="E941" s="105">
        <v>5</v>
      </c>
      <c r="F941" s="105"/>
      <c r="G941" s="105"/>
      <c r="H941" s="105"/>
      <c r="I941" s="89">
        <f t="shared" si="29"/>
        <v>5</v>
      </c>
      <c r="J941" s="267">
        <v>15.3</v>
      </c>
      <c r="K941" s="91">
        <f t="shared" si="28"/>
        <v>76.5</v>
      </c>
      <c r="L941" s="112"/>
      <c r="M941" s="229"/>
      <c r="N941" s="27"/>
      <c r="O941" s="229"/>
      <c r="P941" s="230"/>
      <c r="Q941" s="197"/>
      <c r="R941" s="197" t="s">
        <v>1321</v>
      </c>
      <c r="S941" s="197"/>
      <c r="U941" s="35"/>
    </row>
    <row r="942" spans="1:21" s="34" customFormat="1" ht="48" customHeight="1">
      <c r="A942" s="33"/>
      <c r="B942" s="118" t="s">
        <v>1322</v>
      </c>
      <c r="C942" s="285">
        <v>31211506</v>
      </c>
      <c r="D942" s="118" t="s">
        <v>382</v>
      </c>
      <c r="E942" s="105">
        <v>1</v>
      </c>
      <c r="F942" s="105">
        <v>1</v>
      </c>
      <c r="G942" s="105">
        <v>1</v>
      </c>
      <c r="H942" s="105">
        <v>2</v>
      </c>
      <c r="I942" s="89">
        <f t="shared" si="29"/>
        <v>5</v>
      </c>
      <c r="J942" s="267">
        <v>4826.28</v>
      </c>
      <c r="K942" s="91">
        <f t="shared" si="28"/>
        <v>24131.399999999998</v>
      </c>
      <c r="L942" s="112"/>
      <c r="M942" s="229"/>
      <c r="N942" s="27"/>
      <c r="O942" s="229"/>
      <c r="P942" s="230"/>
      <c r="Q942" s="197"/>
      <c r="R942" s="197" t="s">
        <v>1323</v>
      </c>
      <c r="S942" s="197"/>
      <c r="U942" s="35"/>
    </row>
    <row r="943" spans="1:21" s="34" customFormat="1" ht="48" customHeight="1">
      <c r="A943" s="33"/>
      <c r="B943" s="118" t="s">
        <v>1322</v>
      </c>
      <c r="C943" s="285">
        <v>31211506</v>
      </c>
      <c r="D943" s="118" t="s">
        <v>382</v>
      </c>
      <c r="E943" s="105">
        <v>1</v>
      </c>
      <c r="F943" s="105">
        <v>1</v>
      </c>
      <c r="G943" s="105">
        <v>1</v>
      </c>
      <c r="H943" s="105">
        <v>2</v>
      </c>
      <c r="I943" s="89">
        <f t="shared" si="29"/>
        <v>5</v>
      </c>
      <c r="J943" s="267">
        <v>4826.28</v>
      </c>
      <c r="K943" s="91">
        <f t="shared" si="28"/>
        <v>24131.399999999998</v>
      </c>
      <c r="L943" s="112"/>
      <c r="M943" s="229"/>
      <c r="N943" s="27"/>
      <c r="O943" s="229"/>
      <c r="P943" s="230"/>
      <c r="Q943" s="197"/>
      <c r="R943" s="197" t="s">
        <v>1324</v>
      </c>
      <c r="S943" s="197"/>
      <c r="U943" s="35"/>
    </row>
    <row r="944" spans="1:21" s="34" customFormat="1" ht="48" customHeight="1">
      <c r="A944" s="33"/>
      <c r="B944" s="118" t="s">
        <v>1322</v>
      </c>
      <c r="C944" s="285">
        <v>31211506</v>
      </c>
      <c r="D944" s="118" t="s">
        <v>382</v>
      </c>
      <c r="E944" s="105">
        <v>1</v>
      </c>
      <c r="F944" s="105"/>
      <c r="G944" s="105">
        <v>1</v>
      </c>
      <c r="H944" s="105"/>
      <c r="I944" s="89">
        <f t="shared" si="29"/>
        <v>2</v>
      </c>
      <c r="J944" s="267">
        <v>4826.28</v>
      </c>
      <c r="K944" s="91">
        <f t="shared" si="28"/>
        <v>9652.56</v>
      </c>
      <c r="L944" s="112"/>
      <c r="M944" s="229"/>
      <c r="N944" s="27"/>
      <c r="O944" s="229"/>
      <c r="P944" s="230"/>
      <c r="Q944" s="197"/>
      <c r="R944" s="197" t="s">
        <v>1325</v>
      </c>
      <c r="S944" s="197"/>
      <c r="U944" s="35"/>
    </row>
    <row r="945" spans="1:21" s="34" customFormat="1" ht="48" customHeight="1">
      <c r="A945" s="33"/>
      <c r="B945" s="118" t="s">
        <v>1326</v>
      </c>
      <c r="C945" s="285">
        <v>31211506</v>
      </c>
      <c r="D945" s="118" t="s">
        <v>382</v>
      </c>
      <c r="E945" s="105"/>
      <c r="F945" s="105">
        <v>1</v>
      </c>
      <c r="G945" s="105"/>
      <c r="H945" s="105"/>
      <c r="I945" s="89">
        <f t="shared" si="29"/>
        <v>1</v>
      </c>
      <c r="J945" s="267">
        <v>4949</v>
      </c>
      <c r="K945" s="91">
        <f t="shared" si="28"/>
        <v>4949</v>
      </c>
      <c r="L945" s="112"/>
      <c r="M945" s="229"/>
      <c r="N945" s="27"/>
      <c r="O945" s="229"/>
      <c r="P945" s="230"/>
      <c r="Q945" s="197"/>
      <c r="R945" s="197" t="s">
        <v>1327</v>
      </c>
      <c r="S945" s="197"/>
      <c r="U945" s="35"/>
    </row>
    <row r="946" spans="1:21" s="34" customFormat="1" ht="48" customHeight="1">
      <c r="A946" s="33"/>
      <c r="B946" s="118" t="s">
        <v>1328</v>
      </c>
      <c r="C946" s="285">
        <v>31211506</v>
      </c>
      <c r="D946" s="118" t="s">
        <v>382</v>
      </c>
      <c r="E946" s="105"/>
      <c r="F946" s="105">
        <v>1</v>
      </c>
      <c r="G946" s="105"/>
      <c r="H946" s="105"/>
      <c r="I946" s="89">
        <f t="shared" si="29"/>
        <v>1</v>
      </c>
      <c r="J946" s="267">
        <v>3495.76</v>
      </c>
      <c r="K946" s="91">
        <f t="shared" si="28"/>
        <v>3495.76</v>
      </c>
      <c r="L946" s="112"/>
      <c r="M946" s="229"/>
      <c r="N946" s="27"/>
      <c r="O946" s="229"/>
      <c r="P946" s="230"/>
      <c r="Q946" s="197"/>
      <c r="R946" s="197" t="s">
        <v>1329</v>
      </c>
      <c r="S946" s="197"/>
      <c r="U946" s="35"/>
    </row>
    <row r="947" spans="1:21" s="34" customFormat="1" ht="48" customHeight="1">
      <c r="A947" s="33"/>
      <c r="B947" s="118" t="s">
        <v>1330</v>
      </c>
      <c r="C947" s="285">
        <v>31211506</v>
      </c>
      <c r="D947" s="118"/>
      <c r="E947" s="105"/>
      <c r="F947" s="105"/>
      <c r="G947" s="105">
        <v>1</v>
      </c>
      <c r="H947" s="105"/>
      <c r="I947" s="89">
        <f t="shared" si="29"/>
        <v>1</v>
      </c>
      <c r="J947" s="267">
        <v>3495.76</v>
      </c>
      <c r="K947" s="91">
        <f t="shared" si="28"/>
        <v>3495.76</v>
      </c>
      <c r="L947" s="112"/>
      <c r="M947" s="229"/>
      <c r="N947" s="27"/>
      <c r="O947" s="229"/>
      <c r="P947" s="230"/>
      <c r="Q947" s="197"/>
      <c r="R947" s="197" t="s">
        <v>1331</v>
      </c>
      <c r="S947" s="197"/>
      <c r="U947" s="35"/>
    </row>
    <row r="948" spans="1:21" s="34" customFormat="1" ht="48" customHeight="1">
      <c r="A948" s="33"/>
      <c r="B948" s="118" t="s">
        <v>1332</v>
      </c>
      <c r="C948" s="285">
        <v>31211904</v>
      </c>
      <c r="D948" s="118" t="s">
        <v>382</v>
      </c>
      <c r="E948" s="105"/>
      <c r="F948" s="105"/>
      <c r="G948" s="105">
        <v>3</v>
      </c>
      <c r="H948" s="105">
        <v>3</v>
      </c>
      <c r="I948" s="89">
        <f t="shared" si="29"/>
        <v>6</v>
      </c>
      <c r="J948" s="267">
        <v>62.47</v>
      </c>
      <c r="K948" s="91">
        <f t="shared" si="28"/>
        <v>374.82</v>
      </c>
      <c r="L948" s="112"/>
      <c r="M948" s="229"/>
      <c r="N948" s="27"/>
      <c r="O948" s="229"/>
      <c r="P948" s="230"/>
      <c r="Q948" s="197"/>
      <c r="R948" s="197" t="s">
        <v>1333</v>
      </c>
      <c r="S948" s="197"/>
      <c r="U948" s="35"/>
    </row>
    <row r="949" spans="1:21" s="34" customFormat="1" ht="48" customHeight="1">
      <c r="A949" s="33"/>
      <c r="B949" s="118" t="s">
        <v>1332</v>
      </c>
      <c r="C949" s="285">
        <v>31211904</v>
      </c>
      <c r="D949" s="118" t="s">
        <v>382</v>
      </c>
      <c r="E949" s="105"/>
      <c r="F949" s="105">
        <v>2</v>
      </c>
      <c r="G949" s="105">
        <v>2</v>
      </c>
      <c r="H949" s="105">
        <v>2</v>
      </c>
      <c r="I949" s="89">
        <f t="shared" si="29"/>
        <v>6</v>
      </c>
      <c r="J949" s="267">
        <v>41.8</v>
      </c>
      <c r="K949" s="91">
        <f t="shared" si="28"/>
        <v>250.79999999999998</v>
      </c>
      <c r="L949" s="112"/>
      <c r="M949" s="229"/>
      <c r="N949" s="27"/>
      <c r="O949" s="229"/>
      <c r="P949" s="230"/>
      <c r="Q949" s="197"/>
      <c r="R949" s="197" t="s">
        <v>1334</v>
      </c>
      <c r="S949" s="197"/>
      <c r="U949" s="35"/>
    </row>
    <row r="950" spans="1:21" s="34" customFormat="1" ht="48" customHeight="1">
      <c r="A950" s="33"/>
      <c r="B950" s="118" t="s">
        <v>1335</v>
      </c>
      <c r="C950" s="285">
        <v>31211906</v>
      </c>
      <c r="D950" s="118" t="s">
        <v>382</v>
      </c>
      <c r="E950" s="105">
        <v>2</v>
      </c>
      <c r="F950" s="105"/>
      <c r="G950" s="105">
        <v>2</v>
      </c>
      <c r="H950" s="105">
        <v>1</v>
      </c>
      <c r="I950" s="89">
        <f t="shared" si="29"/>
        <v>5</v>
      </c>
      <c r="J950" s="267">
        <v>163.99</v>
      </c>
      <c r="K950" s="91">
        <f t="shared" si="28"/>
        <v>819.95</v>
      </c>
      <c r="L950" s="112"/>
      <c r="M950" s="229"/>
      <c r="N950" s="27"/>
      <c r="O950" s="229"/>
      <c r="P950" s="230"/>
      <c r="Q950" s="197"/>
      <c r="R950" s="197" t="s">
        <v>1336</v>
      </c>
      <c r="S950" s="197"/>
      <c r="U950" s="35"/>
    </row>
    <row r="951" spans="1:21" s="34" customFormat="1" ht="48" customHeight="1">
      <c r="A951" s="33"/>
      <c r="B951" s="118" t="s">
        <v>1335</v>
      </c>
      <c r="C951" s="285">
        <v>31211906</v>
      </c>
      <c r="D951" s="118" t="s">
        <v>382</v>
      </c>
      <c r="E951" s="105">
        <v>2</v>
      </c>
      <c r="F951" s="105"/>
      <c r="G951" s="105">
        <v>2</v>
      </c>
      <c r="H951" s="105">
        <v>1</v>
      </c>
      <c r="I951" s="89">
        <f t="shared" si="29"/>
        <v>5</v>
      </c>
      <c r="J951" s="267">
        <v>79</v>
      </c>
      <c r="K951" s="91">
        <f t="shared" si="28"/>
        <v>395</v>
      </c>
      <c r="L951" s="112"/>
      <c r="M951" s="229"/>
      <c r="N951" s="27"/>
      <c r="O951" s="229"/>
      <c r="P951" s="230"/>
      <c r="Q951" s="197"/>
      <c r="R951" s="197" t="s">
        <v>1337</v>
      </c>
      <c r="S951" s="197"/>
      <c r="U951" s="35"/>
    </row>
    <row r="952" spans="1:21" s="34" customFormat="1" ht="48" customHeight="1">
      <c r="A952" s="33"/>
      <c r="B952" s="118" t="s">
        <v>1338</v>
      </c>
      <c r="C952" s="285"/>
      <c r="D952" s="118" t="s">
        <v>382</v>
      </c>
      <c r="E952" s="105"/>
      <c r="F952" s="105">
        <v>1</v>
      </c>
      <c r="G952" s="105">
        <v>1</v>
      </c>
      <c r="H952" s="105"/>
      <c r="I952" s="89">
        <f t="shared" si="29"/>
        <v>2</v>
      </c>
      <c r="J952" s="267">
        <v>230.1</v>
      </c>
      <c r="K952" s="91">
        <f t="shared" si="28"/>
        <v>460.2</v>
      </c>
      <c r="L952" s="112"/>
      <c r="M952" s="229"/>
      <c r="N952" s="27"/>
      <c r="O952" s="229"/>
      <c r="P952" s="230"/>
      <c r="Q952" s="197"/>
      <c r="R952" s="197" t="s">
        <v>1339</v>
      </c>
      <c r="S952" s="197"/>
      <c r="U952" s="35"/>
    </row>
    <row r="953" spans="1:21" s="34" customFormat="1" ht="48" customHeight="1">
      <c r="A953" s="33"/>
      <c r="B953" s="118" t="s">
        <v>1340</v>
      </c>
      <c r="C953" s="285"/>
      <c r="D953" s="118" t="s">
        <v>382</v>
      </c>
      <c r="E953" s="105"/>
      <c r="F953" s="105">
        <v>1</v>
      </c>
      <c r="G953" s="105"/>
      <c r="H953" s="105"/>
      <c r="I953" s="89">
        <f t="shared" si="29"/>
        <v>1</v>
      </c>
      <c r="J953" s="267">
        <v>77.98</v>
      </c>
      <c r="K953" s="91">
        <f t="shared" si="28"/>
        <v>77.98</v>
      </c>
      <c r="L953" s="112"/>
      <c r="M953" s="229"/>
      <c r="N953" s="27"/>
      <c r="O953" s="229"/>
      <c r="P953" s="230"/>
      <c r="Q953" s="197"/>
      <c r="R953" s="197" t="s">
        <v>1341</v>
      </c>
      <c r="S953" s="197"/>
      <c r="U953" s="35"/>
    </row>
    <row r="954" spans="1:21" s="34" customFormat="1" ht="48" customHeight="1">
      <c r="A954" s="33"/>
      <c r="B954" s="118" t="s">
        <v>1342</v>
      </c>
      <c r="C954" s="285">
        <v>27111514</v>
      </c>
      <c r="D954" s="118" t="s">
        <v>382</v>
      </c>
      <c r="E954" s="105"/>
      <c r="F954" s="105">
        <v>1</v>
      </c>
      <c r="G954" s="105"/>
      <c r="H954" s="105">
        <v>1</v>
      </c>
      <c r="I954" s="89">
        <f t="shared" si="29"/>
        <v>2</v>
      </c>
      <c r="J954" s="267">
        <v>250</v>
      </c>
      <c r="K954" s="91">
        <f t="shared" si="28"/>
        <v>500</v>
      </c>
      <c r="L954" s="112"/>
      <c r="M954" s="229"/>
      <c r="N954" s="27"/>
      <c r="O954" s="229"/>
      <c r="P954" s="230"/>
      <c r="Q954" s="197"/>
      <c r="R954" s="197" t="s">
        <v>1343</v>
      </c>
      <c r="S954" s="197"/>
      <c r="U954" s="35"/>
    </row>
    <row r="955" spans="1:21" s="34" customFormat="1" ht="48" customHeight="1">
      <c r="A955" s="33"/>
      <c r="B955" s="118" t="s">
        <v>1344</v>
      </c>
      <c r="C955" s="285"/>
      <c r="D955" s="118" t="s">
        <v>382</v>
      </c>
      <c r="E955" s="105">
        <v>1</v>
      </c>
      <c r="F955" s="105">
        <v>1</v>
      </c>
      <c r="G955" s="105"/>
      <c r="H955" s="105">
        <v>1</v>
      </c>
      <c r="I955" s="89">
        <f t="shared" si="29"/>
        <v>3</v>
      </c>
      <c r="J955" s="267">
        <v>286.01</v>
      </c>
      <c r="K955" s="91">
        <f t="shared" si="28"/>
        <v>858.03</v>
      </c>
      <c r="L955" s="112"/>
      <c r="M955" s="229"/>
      <c r="N955" s="27"/>
      <c r="O955" s="229"/>
      <c r="P955" s="230"/>
      <c r="Q955" s="197"/>
      <c r="R955" s="197" t="s">
        <v>1345</v>
      </c>
      <c r="S955" s="197"/>
      <c r="U955" s="35"/>
    </row>
    <row r="956" spans="1:21" s="34" customFormat="1" ht="48" customHeight="1">
      <c r="A956" s="33"/>
      <c r="B956" s="118" t="s">
        <v>1346</v>
      </c>
      <c r="C956" s="285"/>
      <c r="D956" s="118" t="s">
        <v>382</v>
      </c>
      <c r="E956" s="105">
        <v>20</v>
      </c>
      <c r="F956" s="105">
        <v>20</v>
      </c>
      <c r="G956" s="105">
        <v>10</v>
      </c>
      <c r="H956" s="105"/>
      <c r="I956" s="89">
        <f t="shared" si="29"/>
        <v>50</v>
      </c>
      <c r="J956" s="267">
        <v>13.84</v>
      </c>
      <c r="K956" s="91">
        <f t="shared" si="28"/>
        <v>692</v>
      </c>
      <c r="L956" s="112"/>
      <c r="M956" s="229"/>
      <c r="N956" s="27"/>
      <c r="O956" s="229"/>
      <c r="P956" s="230"/>
      <c r="Q956" s="197"/>
      <c r="R956" s="197" t="s">
        <v>1347</v>
      </c>
      <c r="S956" s="197"/>
      <c r="U956" s="35"/>
    </row>
    <row r="957" spans="1:21" s="34" customFormat="1" ht="48" customHeight="1">
      <c r="A957" s="33"/>
      <c r="B957" s="118" t="s">
        <v>1346</v>
      </c>
      <c r="C957" s="285"/>
      <c r="D957" s="118" t="s">
        <v>382</v>
      </c>
      <c r="E957" s="105">
        <v>1</v>
      </c>
      <c r="F957" s="105"/>
      <c r="G957" s="105"/>
      <c r="H957" s="105"/>
      <c r="I957" s="89">
        <f t="shared" si="29"/>
        <v>1</v>
      </c>
      <c r="J957" s="267">
        <v>5.27</v>
      </c>
      <c r="K957" s="91">
        <f t="shared" si="28"/>
        <v>5.27</v>
      </c>
      <c r="L957" s="112"/>
      <c r="M957" s="229"/>
      <c r="N957" s="27"/>
      <c r="O957" s="229"/>
      <c r="P957" s="230"/>
      <c r="Q957" s="197"/>
      <c r="R957" s="197" t="s">
        <v>1348</v>
      </c>
      <c r="S957" s="197"/>
      <c r="U957" s="35"/>
    </row>
    <row r="958" spans="1:21" s="34" customFormat="1" ht="48" customHeight="1">
      <c r="A958" s="33"/>
      <c r="B958" s="118" t="s">
        <v>1349</v>
      </c>
      <c r="C958" s="285"/>
      <c r="D958" s="118" t="s">
        <v>382</v>
      </c>
      <c r="E958" s="105">
        <v>3</v>
      </c>
      <c r="F958" s="105">
        <v>3</v>
      </c>
      <c r="G958" s="105">
        <v>3</v>
      </c>
      <c r="H958" s="105">
        <v>1</v>
      </c>
      <c r="I958" s="89">
        <f t="shared" si="29"/>
        <v>10</v>
      </c>
      <c r="J958" s="267">
        <v>218.97</v>
      </c>
      <c r="K958" s="91">
        <f t="shared" si="28"/>
        <v>2189.7</v>
      </c>
      <c r="L958" s="112"/>
      <c r="M958" s="229"/>
      <c r="N958" s="27"/>
      <c r="O958" s="229"/>
      <c r="P958" s="230"/>
      <c r="Q958" s="197"/>
      <c r="R958" s="197" t="s">
        <v>1350</v>
      </c>
      <c r="S958" s="197"/>
      <c r="U958" s="35"/>
    </row>
    <row r="959" spans="1:21" s="34" customFormat="1" ht="48" customHeight="1">
      <c r="A959" s="33"/>
      <c r="B959" s="118" t="s">
        <v>1351</v>
      </c>
      <c r="C959" s="285">
        <v>40141608</v>
      </c>
      <c r="D959" s="118" t="s">
        <v>382</v>
      </c>
      <c r="E959" s="105">
        <v>3</v>
      </c>
      <c r="F959" s="105">
        <v>3</v>
      </c>
      <c r="G959" s="105">
        <v>3</v>
      </c>
      <c r="H959" s="105">
        <v>1</v>
      </c>
      <c r="I959" s="89">
        <f t="shared" si="29"/>
        <v>10</v>
      </c>
      <c r="J959" s="267">
        <v>304.32</v>
      </c>
      <c r="K959" s="91">
        <f t="shared" si="28"/>
        <v>3043.2</v>
      </c>
      <c r="L959" s="112"/>
      <c r="M959" s="229"/>
      <c r="N959" s="27"/>
      <c r="O959" s="229"/>
      <c r="P959" s="230"/>
      <c r="Q959" s="197"/>
      <c r="R959" s="197" t="s">
        <v>1352</v>
      </c>
      <c r="S959" s="197"/>
      <c r="U959" s="35"/>
    </row>
    <row r="960" spans="1:21" s="34" customFormat="1" ht="48" customHeight="1">
      <c r="A960" s="33"/>
      <c r="B960" s="118" t="s">
        <v>1353</v>
      </c>
      <c r="C960" s="285">
        <v>40141608</v>
      </c>
      <c r="D960" s="118" t="s">
        <v>382</v>
      </c>
      <c r="E960" s="105"/>
      <c r="F960" s="105">
        <v>1</v>
      </c>
      <c r="G960" s="105"/>
      <c r="H960" s="105">
        <v>1</v>
      </c>
      <c r="I960" s="89">
        <f t="shared" si="29"/>
        <v>2</v>
      </c>
      <c r="J960" s="267">
        <v>435</v>
      </c>
      <c r="K960" s="91">
        <f t="shared" si="28"/>
        <v>870</v>
      </c>
      <c r="L960" s="112"/>
      <c r="M960" s="229"/>
      <c r="N960" s="27"/>
      <c r="O960" s="229"/>
      <c r="P960" s="230"/>
      <c r="Q960" s="197"/>
      <c r="R960" s="197" t="s">
        <v>1354</v>
      </c>
      <c r="S960" s="197"/>
      <c r="U960" s="35"/>
    </row>
    <row r="961" spans="1:21" s="34" customFormat="1" ht="48" customHeight="1">
      <c r="A961" s="33"/>
      <c r="B961" s="118" t="s">
        <v>1355</v>
      </c>
      <c r="C961" s="285"/>
      <c r="D961" s="118" t="s">
        <v>382</v>
      </c>
      <c r="E961" s="105">
        <v>3</v>
      </c>
      <c r="F961" s="105">
        <v>3</v>
      </c>
      <c r="G961" s="105">
        <v>2</v>
      </c>
      <c r="H961" s="105">
        <v>2</v>
      </c>
      <c r="I961" s="89">
        <f t="shared" si="29"/>
        <v>10</v>
      </c>
      <c r="J961" s="267">
        <v>136.11</v>
      </c>
      <c r="K961" s="91">
        <f t="shared" si="28"/>
        <v>1361.1000000000001</v>
      </c>
      <c r="L961" s="112"/>
      <c r="M961" s="229"/>
      <c r="N961" s="27"/>
      <c r="O961" s="229"/>
      <c r="P961" s="230"/>
      <c r="Q961" s="197"/>
      <c r="R961" s="197" t="s">
        <v>1356</v>
      </c>
      <c r="S961" s="197"/>
      <c r="U961" s="35"/>
    </row>
    <row r="962" spans="1:21" s="34" customFormat="1" ht="48" customHeight="1">
      <c r="A962" s="33"/>
      <c r="B962" s="118" t="s">
        <v>1357</v>
      </c>
      <c r="C962" s="285"/>
      <c r="D962" s="118" t="s">
        <v>382</v>
      </c>
      <c r="E962" s="105">
        <v>3</v>
      </c>
      <c r="F962" s="105">
        <v>3</v>
      </c>
      <c r="G962" s="105">
        <v>2</v>
      </c>
      <c r="H962" s="105">
        <v>2</v>
      </c>
      <c r="I962" s="89">
        <f t="shared" si="29"/>
        <v>10</v>
      </c>
      <c r="J962" s="267">
        <v>72.17</v>
      </c>
      <c r="K962" s="91">
        <f t="shared" si="28"/>
        <v>721.7</v>
      </c>
      <c r="L962" s="112"/>
      <c r="M962" s="229"/>
      <c r="N962" s="27"/>
      <c r="O962" s="229"/>
      <c r="P962" s="230"/>
      <c r="Q962" s="197"/>
      <c r="R962" s="197">
        <v>6100</v>
      </c>
      <c r="S962" s="197"/>
      <c r="U962" s="35"/>
    </row>
    <row r="963" spans="1:21" s="34" customFormat="1" ht="48" customHeight="1">
      <c r="A963" s="33"/>
      <c r="B963" s="118" t="s">
        <v>1358</v>
      </c>
      <c r="C963" s="285"/>
      <c r="D963" s="118" t="s">
        <v>382</v>
      </c>
      <c r="E963" s="105">
        <v>3</v>
      </c>
      <c r="F963" s="105">
        <v>3</v>
      </c>
      <c r="G963" s="105">
        <v>2</v>
      </c>
      <c r="H963" s="105">
        <v>2</v>
      </c>
      <c r="I963" s="89">
        <f t="shared" si="29"/>
        <v>10</v>
      </c>
      <c r="J963" s="267">
        <v>66.22</v>
      </c>
      <c r="K963" s="91">
        <f t="shared" si="28"/>
        <v>662.2</v>
      </c>
      <c r="L963" s="112"/>
      <c r="M963" s="229"/>
      <c r="N963" s="27"/>
      <c r="O963" s="229"/>
      <c r="P963" s="230"/>
      <c r="Q963" s="197"/>
      <c r="R963" s="197" t="s">
        <v>1359</v>
      </c>
      <c r="S963" s="197"/>
      <c r="U963" s="35"/>
    </row>
    <row r="964" spans="1:21" s="34" customFormat="1" ht="48" customHeight="1">
      <c r="A964" s="33"/>
      <c r="B964" s="118" t="s">
        <v>1360</v>
      </c>
      <c r="C964" s="285"/>
      <c r="D964" s="118" t="s">
        <v>382</v>
      </c>
      <c r="E964" s="105">
        <v>3</v>
      </c>
      <c r="F964" s="105">
        <v>3</v>
      </c>
      <c r="G964" s="105">
        <v>2</v>
      </c>
      <c r="H964" s="105">
        <v>2</v>
      </c>
      <c r="I964" s="89">
        <f t="shared" si="29"/>
        <v>10</v>
      </c>
      <c r="J964" s="267">
        <v>117.29</v>
      </c>
      <c r="K964" s="91">
        <f t="shared" si="28"/>
        <v>1172.9</v>
      </c>
      <c r="L964" s="112"/>
      <c r="M964" s="229"/>
      <c r="N964" s="27"/>
      <c r="O964" s="229"/>
      <c r="P964" s="230"/>
      <c r="Q964" s="197"/>
      <c r="R964" s="197" t="s">
        <v>1361</v>
      </c>
      <c r="S964" s="197"/>
      <c r="U964" s="35"/>
    </row>
    <row r="965" spans="1:21" s="34" customFormat="1" ht="48" customHeight="1">
      <c r="A965" s="33"/>
      <c r="B965" s="118" t="s">
        <v>1362</v>
      </c>
      <c r="C965" s="285">
        <v>40142008</v>
      </c>
      <c r="D965" s="118" t="s">
        <v>382</v>
      </c>
      <c r="E965" s="105">
        <v>3</v>
      </c>
      <c r="F965" s="105">
        <v>3</v>
      </c>
      <c r="G965" s="105">
        <v>2</v>
      </c>
      <c r="H965" s="105">
        <v>2</v>
      </c>
      <c r="I965" s="89">
        <f t="shared" si="29"/>
        <v>10</v>
      </c>
      <c r="J965" s="267">
        <v>146.38</v>
      </c>
      <c r="K965" s="91">
        <f t="shared" si="28"/>
        <v>1463.8</v>
      </c>
      <c r="L965" s="112"/>
      <c r="M965" s="229"/>
      <c r="N965" s="27"/>
      <c r="O965" s="229"/>
      <c r="P965" s="230"/>
      <c r="Q965" s="197"/>
      <c r="R965" s="197" t="s">
        <v>1363</v>
      </c>
      <c r="S965" s="197"/>
      <c r="U965" s="35"/>
    </row>
    <row r="966" spans="1:21" s="34" customFormat="1" ht="48" customHeight="1">
      <c r="A966" s="33"/>
      <c r="B966" s="118" t="s">
        <v>1364</v>
      </c>
      <c r="C966" s="285">
        <v>40142008</v>
      </c>
      <c r="D966" s="118" t="s">
        <v>382</v>
      </c>
      <c r="E966" s="105">
        <v>3</v>
      </c>
      <c r="F966" s="105">
        <v>3</v>
      </c>
      <c r="G966" s="105">
        <v>2</v>
      </c>
      <c r="H966" s="105">
        <v>2</v>
      </c>
      <c r="I966" s="89">
        <f t="shared" si="29"/>
        <v>10</v>
      </c>
      <c r="J966" s="267">
        <v>183.05</v>
      </c>
      <c r="K966" s="91">
        <f t="shared" si="28"/>
        <v>1830.5</v>
      </c>
      <c r="L966" s="112"/>
      <c r="M966" s="229"/>
      <c r="N966" s="27"/>
      <c r="O966" s="229"/>
      <c r="P966" s="230"/>
      <c r="Q966" s="197"/>
      <c r="R966" s="197" t="s">
        <v>1365</v>
      </c>
      <c r="S966" s="197"/>
      <c r="U966" s="35"/>
    </row>
    <row r="967" spans="1:21" s="34" customFormat="1" ht="48" customHeight="1">
      <c r="A967" s="33"/>
      <c r="B967" s="118" t="s">
        <v>1366</v>
      </c>
      <c r="C967" s="285">
        <v>27113204</v>
      </c>
      <c r="D967" s="118" t="s">
        <v>382</v>
      </c>
      <c r="E967" s="105">
        <v>2</v>
      </c>
      <c r="F967" s="105"/>
      <c r="G967" s="105"/>
      <c r="H967" s="105"/>
      <c r="I967" s="89">
        <f t="shared" si="29"/>
        <v>2</v>
      </c>
      <c r="J967" s="267">
        <v>1200</v>
      </c>
      <c r="K967" s="91">
        <f t="shared" si="28"/>
        <v>2400</v>
      </c>
      <c r="L967" s="112"/>
      <c r="M967" s="229"/>
      <c r="N967" s="27"/>
      <c r="O967" s="229"/>
      <c r="P967" s="230"/>
      <c r="Q967" s="197"/>
      <c r="R967" s="197" t="s">
        <v>1367</v>
      </c>
      <c r="S967" s="197"/>
      <c r="U967" s="35"/>
    </row>
    <row r="968" spans="1:21" s="34" customFormat="1" ht="48" customHeight="1">
      <c r="A968" s="33"/>
      <c r="B968" s="118" t="s">
        <v>1368</v>
      </c>
      <c r="C968" s="285"/>
      <c r="D968" s="118" t="s">
        <v>382</v>
      </c>
      <c r="E968" s="105">
        <v>1</v>
      </c>
      <c r="F968" s="105">
        <v>1</v>
      </c>
      <c r="G968" s="105">
        <v>1</v>
      </c>
      <c r="H968" s="105">
        <v>1</v>
      </c>
      <c r="I968" s="89">
        <f t="shared" si="29"/>
        <v>4</v>
      </c>
      <c r="J968" s="267">
        <v>178.7</v>
      </c>
      <c r="K968" s="91">
        <f t="shared" si="28"/>
        <v>714.8</v>
      </c>
      <c r="L968" s="112"/>
      <c r="M968" s="229"/>
      <c r="N968" s="27"/>
      <c r="O968" s="229"/>
      <c r="P968" s="230"/>
      <c r="Q968" s="197"/>
      <c r="R968" s="197" t="s">
        <v>1369</v>
      </c>
      <c r="S968" s="197"/>
      <c r="U968" s="35"/>
    </row>
    <row r="969" spans="1:21" s="34" customFormat="1" ht="48" customHeight="1">
      <c r="A969" s="33"/>
      <c r="B969" s="118" t="s">
        <v>1370</v>
      </c>
      <c r="C969" s="285">
        <v>40141719</v>
      </c>
      <c r="D969" s="118" t="s">
        <v>382</v>
      </c>
      <c r="E969" s="105"/>
      <c r="F969" s="105">
        <v>5</v>
      </c>
      <c r="G969" s="105"/>
      <c r="H969" s="105"/>
      <c r="I969" s="89">
        <f t="shared" si="29"/>
        <v>5</v>
      </c>
      <c r="J969" s="267">
        <v>20</v>
      </c>
      <c r="K969" s="91">
        <f t="shared" si="28"/>
        <v>100</v>
      </c>
      <c r="L969" s="112"/>
      <c r="M969" s="229"/>
      <c r="N969" s="27"/>
      <c r="O969" s="229"/>
      <c r="P969" s="230"/>
      <c r="Q969" s="197"/>
      <c r="R969" s="197" t="s">
        <v>1371</v>
      </c>
      <c r="S969" s="197"/>
      <c r="U969" s="35"/>
    </row>
    <row r="970" spans="1:21" s="34" customFormat="1" ht="48" customHeight="1">
      <c r="A970" s="33"/>
      <c r="B970" s="118" t="s">
        <v>1372</v>
      </c>
      <c r="C970" s="285">
        <v>40141719</v>
      </c>
      <c r="D970" s="118"/>
      <c r="E970" s="105"/>
      <c r="F970" s="105">
        <v>5</v>
      </c>
      <c r="G970" s="105"/>
      <c r="H970" s="105"/>
      <c r="I970" s="89">
        <f t="shared" si="29"/>
        <v>5</v>
      </c>
      <c r="J970" s="267">
        <v>13</v>
      </c>
      <c r="K970" s="91">
        <f aca="true" t="shared" si="30" ref="K970:K1033">I970*J970</f>
        <v>65</v>
      </c>
      <c r="L970" s="112"/>
      <c r="M970" s="229"/>
      <c r="N970" s="27"/>
      <c r="O970" s="229"/>
      <c r="P970" s="230"/>
      <c r="Q970" s="197"/>
      <c r="R970" s="197"/>
      <c r="S970" s="197"/>
      <c r="U970" s="35"/>
    </row>
    <row r="971" spans="1:21" s="34" customFormat="1" ht="48" customHeight="1">
      <c r="A971" s="33"/>
      <c r="B971" s="118" t="s">
        <v>1373</v>
      </c>
      <c r="C971" s="285">
        <v>40141719</v>
      </c>
      <c r="D971" s="118" t="s">
        <v>382</v>
      </c>
      <c r="E971" s="105"/>
      <c r="F971" s="105"/>
      <c r="G971" s="105"/>
      <c r="H971" s="105"/>
      <c r="I971" s="89">
        <f t="shared" si="29"/>
        <v>0</v>
      </c>
      <c r="J971" s="267">
        <v>56.7</v>
      </c>
      <c r="K971" s="91">
        <f t="shared" si="30"/>
        <v>0</v>
      </c>
      <c r="L971" s="112"/>
      <c r="M971" s="229"/>
      <c r="N971" s="27"/>
      <c r="O971" s="229"/>
      <c r="P971" s="230"/>
      <c r="Q971" s="197"/>
      <c r="R971" s="197" t="s">
        <v>1374</v>
      </c>
      <c r="S971" s="197"/>
      <c r="U971" s="35"/>
    </row>
    <row r="972" spans="1:21" s="34" customFormat="1" ht="48" customHeight="1">
      <c r="A972" s="33"/>
      <c r="B972" s="118" t="s">
        <v>1375</v>
      </c>
      <c r="C972" s="285">
        <v>27112126</v>
      </c>
      <c r="D972" s="118" t="s">
        <v>382</v>
      </c>
      <c r="E972" s="105"/>
      <c r="F972" s="105">
        <v>2</v>
      </c>
      <c r="G972" s="105"/>
      <c r="H972" s="105"/>
      <c r="I972" s="89">
        <f t="shared" si="29"/>
        <v>2</v>
      </c>
      <c r="J972" s="267">
        <v>2000</v>
      </c>
      <c r="K972" s="91">
        <f t="shared" si="30"/>
        <v>4000</v>
      </c>
      <c r="L972" s="112"/>
      <c r="M972" s="229"/>
      <c r="N972" s="27"/>
      <c r="O972" s="229"/>
      <c r="P972" s="230"/>
      <c r="Q972" s="197"/>
      <c r="R972" s="197" t="s">
        <v>1376</v>
      </c>
      <c r="S972" s="197"/>
      <c r="U972" s="35"/>
    </row>
    <row r="973" spans="1:21" s="34" customFormat="1" ht="48" customHeight="1">
      <c r="A973" s="33"/>
      <c r="B973" s="118" t="s">
        <v>1377</v>
      </c>
      <c r="C973" s="285">
        <v>27112114</v>
      </c>
      <c r="D973" s="118" t="s">
        <v>382</v>
      </c>
      <c r="E973" s="105"/>
      <c r="F973" s="105">
        <v>2</v>
      </c>
      <c r="G973" s="105"/>
      <c r="H973" s="105"/>
      <c r="I973" s="89">
        <f t="shared" si="29"/>
        <v>2</v>
      </c>
      <c r="J973" s="267">
        <v>1000</v>
      </c>
      <c r="K973" s="91">
        <f t="shared" si="30"/>
        <v>2000</v>
      </c>
      <c r="L973" s="112"/>
      <c r="M973" s="229"/>
      <c r="N973" s="27"/>
      <c r="O973" s="229"/>
      <c r="P973" s="230"/>
      <c r="Q973" s="197"/>
      <c r="R973" s="197" t="s">
        <v>1378</v>
      </c>
      <c r="S973" s="197"/>
      <c r="U973" s="35"/>
    </row>
    <row r="974" spans="1:21" s="34" customFormat="1" ht="48" customHeight="1">
      <c r="A974" s="33"/>
      <c r="B974" s="118" t="s">
        <v>1379</v>
      </c>
      <c r="C974" s="285">
        <v>27112125</v>
      </c>
      <c r="D974" s="118"/>
      <c r="E974" s="105"/>
      <c r="F974" s="105">
        <v>2</v>
      </c>
      <c r="G974" s="105"/>
      <c r="H974" s="105"/>
      <c r="I974" s="89">
        <f aca="true" t="shared" si="31" ref="I974:I1037">E974+F974+G974+H974</f>
        <v>2</v>
      </c>
      <c r="J974" s="267">
        <v>1000</v>
      </c>
      <c r="K974" s="91">
        <f t="shared" si="30"/>
        <v>2000</v>
      </c>
      <c r="L974" s="112"/>
      <c r="M974" s="229"/>
      <c r="N974" s="27"/>
      <c r="O974" s="229"/>
      <c r="P974" s="230"/>
      <c r="Q974" s="197"/>
      <c r="R974" s="197" t="s">
        <v>1380</v>
      </c>
      <c r="S974" s="197"/>
      <c r="U974" s="35"/>
    </row>
    <row r="975" spans="1:21" s="34" customFormat="1" ht="48" customHeight="1">
      <c r="A975" s="33"/>
      <c r="B975" s="118" t="s">
        <v>1381</v>
      </c>
      <c r="C975" s="285">
        <v>27111602</v>
      </c>
      <c r="D975" s="118" t="s">
        <v>382</v>
      </c>
      <c r="E975" s="105"/>
      <c r="F975" s="105">
        <v>2</v>
      </c>
      <c r="G975" s="105"/>
      <c r="H975" s="105"/>
      <c r="I975" s="89">
        <f t="shared" si="31"/>
        <v>2</v>
      </c>
      <c r="J975" s="267">
        <v>238.38</v>
      </c>
      <c r="K975" s="91">
        <f t="shared" si="30"/>
        <v>476.76</v>
      </c>
      <c r="L975" s="112"/>
      <c r="M975" s="229"/>
      <c r="N975" s="27"/>
      <c r="O975" s="229"/>
      <c r="P975" s="230"/>
      <c r="Q975" s="197"/>
      <c r="R975" s="197" t="s">
        <v>1382</v>
      </c>
      <c r="S975" s="197"/>
      <c r="U975" s="35"/>
    </row>
    <row r="976" spans="1:21" s="34" customFormat="1" ht="48" customHeight="1">
      <c r="A976" s="33"/>
      <c r="B976" s="118" t="s">
        <v>1383</v>
      </c>
      <c r="C976" s="285">
        <v>27111906</v>
      </c>
      <c r="D976" s="118" t="s">
        <v>382</v>
      </c>
      <c r="E976" s="105"/>
      <c r="F976" s="105">
        <v>2</v>
      </c>
      <c r="G976" s="105"/>
      <c r="H976" s="105"/>
      <c r="I976" s="89">
        <f t="shared" si="31"/>
        <v>2</v>
      </c>
      <c r="J976" s="267">
        <v>332.39</v>
      </c>
      <c r="K976" s="91">
        <f t="shared" si="30"/>
        <v>664.78</v>
      </c>
      <c r="L976" s="112"/>
      <c r="M976" s="229"/>
      <c r="N976" s="27"/>
      <c r="O976" s="229"/>
      <c r="P976" s="230"/>
      <c r="Q976" s="197"/>
      <c r="R976" s="197" t="s">
        <v>1384</v>
      </c>
      <c r="S976" s="197"/>
      <c r="U976" s="35"/>
    </row>
    <row r="977" spans="1:21" s="34" customFormat="1" ht="48" customHeight="1">
      <c r="A977" s="33"/>
      <c r="B977" s="118" t="s">
        <v>1385</v>
      </c>
      <c r="C977" s="285">
        <v>27111909</v>
      </c>
      <c r="D977" s="118" t="s">
        <v>382</v>
      </c>
      <c r="E977" s="105"/>
      <c r="F977" s="105">
        <v>2</v>
      </c>
      <c r="G977" s="105"/>
      <c r="H977" s="105"/>
      <c r="I977" s="89">
        <f t="shared" si="31"/>
        <v>2</v>
      </c>
      <c r="J977" s="267">
        <v>321.7</v>
      </c>
      <c r="K977" s="91">
        <f t="shared" si="30"/>
        <v>643.4</v>
      </c>
      <c r="L977" s="112"/>
      <c r="M977" s="229"/>
      <c r="N977" s="27"/>
      <c r="O977" s="229"/>
      <c r="P977" s="230"/>
      <c r="Q977" s="197"/>
      <c r="R977" s="197" t="s">
        <v>1386</v>
      </c>
      <c r="S977" s="197"/>
      <c r="U977" s="35"/>
    </row>
    <row r="978" spans="1:21" s="34" customFormat="1" ht="48" customHeight="1">
      <c r="A978" s="33"/>
      <c r="B978" s="118" t="s">
        <v>1387</v>
      </c>
      <c r="C978" s="285">
        <v>31201502</v>
      </c>
      <c r="D978" s="118" t="s">
        <v>382</v>
      </c>
      <c r="E978" s="105"/>
      <c r="F978" s="105">
        <v>1</v>
      </c>
      <c r="G978" s="105"/>
      <c r="H978" s="105"/>
      <c r="I978" s="89">
        <f t="shared" si="31"/>
        <v>1</v>
      </c>
      <c r="J978" s="267">
        <v>1760</v>
      </c>
      <c r="K978" s="91">
        <f t="shared" si="30"/>
        <v>1760</v>
      </c>
      <c r="L978" s="112"/>
      <c r="M978" s="229"/>
      <c r="N978" s="27"/>
      <c r="O978" s="229"/>
      <c r="P978" s="230"/>
      <c r="Q978" s="197"/>
      <c r="R978" s="197" t="s">
        <v>1388</v>
      </c>
      <c r="S978" s="197"/>
      <c r="U978" s="35"/>
    </row>
    <row r="979" spans="1:21" s="34" customFormat="1" ht="48" customHeight="1">
      <c r="A979" s="33"/>
      <c r="B979" s="118" t="s">
        <v>1387</v>
      </c>
      <c r="C979" s="285">
        <v>31201502</v>
      </c>
      <c r="D979" s="118"/>
      <c r="E979" s="105"/>
      <c r="F979" s="105">
        <v>1</v>
      </c>
      <c r="G979" s="105"/>
      <c r="H979" s="105"/>
      <c r="I979" s="89">
        <f t="shared" si="31"/>
        <v>1</v>
      </c>
      <c r="J979" s="267">
        <v>950</v>
      </c>
      <c r="K979" s="91">
        <f t="shared" si="30"/>
        <v>950</v>
      </c>
      <c r="L979" s="112"/>
      <c r="M979" s="229"/>
      <c r="N979" s="27"/>
      <c r="O979" s="229"/>
      <c r="P979" s="230"/>
      <c r="Q979" s="197"/>
      <c r="R979" s="197" t="s">
        <v>1389</v>
      </c>
      <c r="S979" s="197"/>
      <c r="U979" s="35"/>
    </row>
    <row r="980" spans="1:21" s="34" customFormat="1" ht="48" customHeight="1">
      <c r="A980" s="33"/>
      <c r="B980" s="118" t="s">
        <v>1390</v>
      </c>
      <c r="C980" s="285">
        <v>27111801</v>
      </c>
      <c r="D980" s="118" t="s">
        <v>382</v>
      </c>
      <c r="E980" s="105">
        <v>1</v>
      </c>
      <c r="F980" s="105"/>
      <c r="G980" s="105"/>
      <c r="H980" s="105">
        <v>1</v>
      </c>
      <c r="I980" s="89">
        <f t="shared" si="31"/>
        <v>2</v>
      </c>
      <c r="J980" s="267">
        <v>527</v>
      </c>
      <c r="K980" s="91">
        <f t="shared" si="30"/>
        <v>1054</v>
      </c>
      <c r="L980" s="112"/>
      <c r="M980" s="229"/>
      <c r="N980" s="27"/>
      <c r="O980" s="229"/>
      <c r="P980" s="230"/>
      <c r="Q980" s="197"/>
      <c r="R980" s="197" t="s">
        <v>1391</v>
      </c>
      <c r="S980" s="197"/>
      <c r="U980" s="35"/>
    </row>
    <row r="981" spans="1:21" s="34" customFormat="1" ht="48" customHeight="1">
      <c r="A981" s="33"/>
      <c r="B981" s="118" t="s">
        <v>1392</v>
      </c>
      <c r="C981" s="285">
        <v>27112819</v>
      </c>
      <c r="D981" s="118" t="s">
        <v>382</v>
      </c>
      <c r="E981" s="105"/>
      <c r="F981" s="105"/>
      <c r="G981" s="105"/>
      <c r="H981" s="105"/>
      <c r="I981" s="89">
        <f t="shared" si="31"/>
        <v>0</v>
      </c>
      <c r="J981" s="267">
        <v>200</v>
      </c>
      <c r="K981" s="91">
        <f t="shared" si="30"/>
        <v>0</v>
      </c>
      <c r="L981" s="112"/>
      <c r="M981" s="229"/>
      <c r="N981" s="27"/>
      <c r="O981" s="229"/>
      <c r="P981" s="230"/>
      <c r="Q981" s="197"/>
      <c r="R981" s="197" t="s">
        <v>1393</v>
      </c>
      <c r="S981" s="197"/>
      <c r="U981" s="35"/>
    </row>
    <row r="982" spans="1:21" s="34" customFormat="1" ht="48" customHeight="1">
      <c r="A982" s="33"/>
      <c r="B982" s="118" t="s">
        <v>1394</v>
      </c>
      <c r="C982" s="285">
        <v>26111702</v>
      </c>
      <c r="D982" s="118" t="s">
        <v>382</v>
      </c>
      <c r="E982" s="105"/>
      <c r="F982" s="105">
        <v>10</v>
      </c>
      <c r="G982" s="105"/>
      <c r="H982" s="105"/>
      <c r="I982" s="89">
        <f t="shared" si="31"/>
        <v>10</v>
      </c>
      <c r="J982" s="267">
        <v>135.59</v>
      </c>
      <c r="K982" s="91">
        <f t="shared" si="30"/>
        <v>1355.9</v>
      </c>
      <c r="L982" s="112"/>
      <c r="M982" s="229"/>
      <c r="N982" s="27"/>
      <c r="O982" s="229"/>
      <c r="P982" s="230"/>
      <c r="Q982" s="197"/>
      <c r="R982" s="197" t="s">
        <v>1395</v>
      </c>
      <c r="S982" s="197"/>
      <c r="U982" s="35"/>
    </row>
    <row r="983" spans="1:21" s="34" customFormat="1" ht="48" customHeight="1">
      <c r="A983" s="33"/>
      <c r="B983" s="118" t="s">
        <v>1396</v>
      </c>
      <c r="C983" s="285">
        <v>26111702</v>
      </c>
      <c r="D983" s="118" t="s">
        <v>382</v>
      </c>
      <c r="E983" s="105">
        <v>1</v>
      </c>
      <c r="F983" s="105">
        <v>1</v>
      </c>
      <c r="G983" s="105">
        <v>1</v>
      </c>
      <c r="H983" s="105">
        <v>1</v>
      </c>
      <c r="I983" s="89">
        <f t="shared" si="31"/>
        <v>4</v>
      </c>
      <c r="J983" s="267">
        <v>156.78</v>
      </c>
      <c r="K983" s="91">
        <f t="shared" si="30"/>
        <v>627.12</v>
      </c>
      <c r="L983" s="112"/>
      <c r="M983" s="229"/>
      <c r="N983" s="27"/>
      <c r="O983" s="229"/>
      <c r="P983" s="230"/>
      <c r="Q983" s="197"/>
      <c r="R983" s="197" t="s">
        <v>1397</v>
      </c>
      <c r="S983" s="197"/>
      <c r="U983" s="35"/>
    </row>
    <row r="984" spans="1:21" s="34" customFormat="1" ht="48" customHeight="1">
      <c r="A984" s="33"/>
      <c r="B984" s="118" t="s">
        <v>1398</v>
      </c>
      <c r="C984" s="285">
        <v>46181525</v>
      </c>
      <c r="D984" s="118" t="s">
        <v>382</v>
      </c>
      <c r="E984" s="105"/>
      <c r="F984" s="105">
        <v>2</v>
      </c>
      <c r="G984" s="105">
        <v>1</v>
      </c>
      <c r="H984" s="105"/>
      <c r="I984" s="89">
        <f t="shared" si="31"/>
        <v>3</v>
      </c>
      <c r="J984" s="267">
        <v>538.02</v>
      </c>
      <c r="K984" s="91">
        <f t="shared" si="30"/>
        <v>1614.06</v>
      </c>
      <c r="L984" s="112"/>
      <c r="M984" s="229"/>
      <c r="N984" s="27"/>
      <c r="O984" s="229"/>
      <c r="P984" s="230"/>
      <c r="Q984" s="197"/>
      <c r="R984" s="197" t="s">
        <v>1399</v>
      </c>
      <c r="S984" s="197"/>
      <c r="U984" s="35"/>
    </row>
    <row r="985" spans="1:21" s="34" customFormat="1" ht="48" customHeight="1">
      <c r="A985" s="33"/>
      <c r="B985" s="118" t="s">
        <v>1400</v>
      </c>
      <c r="C985" s="285">
        <v>39121511</v>
      </c>
      <c r="D985" s="118" t="s">
        <v>382</v>
      </c>
      <c r="E985" s="105"/>
      <c r="F985" s="105">
        <v>5</v>
      </c>
      <c r="G985" s="105">
        <v>5</v>
      </c>
      <c r="H985" s="105"/>
      <c r="I985" s="89">
        <f t="shared" si="31"/>
        <v>10</v>
      </c>
      <c r="J985" s="267">
        <v>101.69</v>
      </c>
      <c r="K985" s="91">
        <f t="shared" si="30"/>
        <v>1016.9</v>
      </c>
      <c r="L985" s="112"/>
      <c r="M985" s="229"/>
      <c r="N985" s="27"/>
      <c r="O985" s="229"/>
      <c r="P985" s="230"/>
      <c r="Q985" s="197"/>
      <c r="R985" s="197" t="s">
        <v>1401</v>
      </c>
      <c r="S985" s="197"/>
      <c r="U985" s="35"/>
    </row>
    <row r="986" spans="1:21" s="34" customFormat="1" ht="48" customHeight="1">
      <c r="A986" s="33"/>
      <c r="B986" s="118" t="s">
        <v>1402</v>
      </c>
      <c r="C986" s="285">
        <v>39121511</v>
      </c>
      <c r="D986" s="118" t="s">
        <v>382</v>
      </c>
      <c r="E986" s="105">
        <v>1</v>
      </c>
      <c r="F986" s="105">
        <v>1</v>
      </c>
      <c r="G986" s="105">
        <v>1</v>
      </c>
      <c r="H986" s="105">
        <v>1</v>
      </c>
      <c r="I986" s="89">
        <f t="shared" si="31"/>
        <v>4</v>
      </c>
      <c r="J986" s="267">
        <v>309.32</v>
      </c>
      <c r="K986" s="91">
        <f t="shared" si="30"/>
        <v>1237.28</v>
      </c>
      <c r="L986" s="112"/>
      <c r="M986" s="229"/>
      <c r="N986" s="27"/>
      <c r="O986" s="229"/>
      <c r="P986" s="230"/>
      <c r="Q986" s="197"/>
      <c r="R986" s="197" t="s">
        <v>1403</v>
      </c>
      <c r="S986" s="197"/>
      <c r="U986" s="35"/>
    </row>
    <row r="987" spans="1:21" s="34" customFormat="1" ht="48" customHeight="1">
      <c r="A987" s="33"/>
      <c r="B987" s="118" t="s">
        <v>1404</v>
      </c>
      <c r="C987" s="285">
        <v>39121311</v>
      </c>
      <c r="D987" s="118" t="s">
        <v>382</v>
      </c>
      <c r="E987" s="105">
        <v>5</v>
      </c>
      <c r="F987" s="105">
        <v>10</v>
      </c>
      <c r="G987" s="105">
        <v>10</v>
      </c>
      <c r="H987" s="105">
        <v>5</v>
      </c>
      <c r="I987" s="89">
        <f t="shared" si="31"/>
        <v>30</v>
      </c>
      <c r="J987" s="267">
        <v>46.61</v>
      </c>
      <c r="K987" s="91">
        <f t="shared" si="30"/>
        <v>1398.3</v>
      </c>
      <c r="L987" s="112"/>
      <c r="M987" s="229"/>
      <c r="N987" s="27"/>
      <c r="O987" s="229"/>
      <c r="P987" s="230"/>
      <c r="Q987" s="197"/>
      <c r="R987" s="197" t="s">
        <v>1405</v>
      </c>
      <c r="S987" s="197"/>
      <c r="U987" s="35"/>
    </row>
    <row r="988" spans="1:21" s="34" customFormat="1" ht="48" customHeight="1">
      <c r="A988" s="33"/>
      <c r="B988" s="118" t="s">
        <v>1406</v>
      </c>
      <c r="C988" s="285">
        <v>39121406</v>
      </c>
      <c r="D988" s="118" t="s">
        <v>382</v>
      </c>
      <c r="E988" s="105">
        <v>5</v>
      </c>
      <c r="F988" s="105">
        <v>10</v>
      </c>
      <c r="G988" s="105">
        <v>10</v>
      </c>
      <c r="H988" s="105">
        <v>5</v>
      </c>
      <c r="I988" s="89">
        <f t="shared" si="31"/>
        <v>30</v>
      </c>
      <c r="J988" s="267">
        <v>101.69</v>
      </c>
      <c r="K988" s="91">
        <f t="shared" si="30"/>
        <v>3050.7</v>
      </c>
      <c r="L988" s="112"/>
      <c r="M988" s="229"/>
      <c r="N988" s="27"/>
      <c r="O988" s="229"/>
      <c r="P988" s="230"/>
      <c r="Q988" s="197"/>
      <c r="R988" s="197" t="s">
        <v>1407</v>
      </c>
      <c r="S988" s="197"/>
      <c r="U988" s="35"/>
    </row>
    <row r="989" spans="1:21" s="34" customFormat="1" ht="48" customHeight="1">
      <c r="A989" s="33"/>
      <c r="B989" s="118" t="s">
        <v>1408</v>
      </c>
      <c r="C989" s="285">
        <v>39121311</v>
      </c>
      <c r="D989" s="118"/>
      <c r="E989" s="105">
        <v>50</v>
      </c>
      <c r="F989" s="105">
        <v>50</v>
      </c>
      <c r="G989" s="105"/>
      <c r="H989" s="105"/>
      <c r="I989" s="89">
        <f t="shared" si="31"/>
        <v>100</v>
      </c>
      <c r="J989" s="267">
        <v>5.5</v>
      </c>
      <c r="K989" s="91">
        <f t="shared" si="30"/>
        <v>550</v>
      </c>
      <c r="L989" s="112"/>
      <c r="M989" s="229"/>
      <c r="N989" s="27"/>
      <c r="O989" s="229"/>
      <c r="P989" s="230"/>
      <c r="Q989" s="197"/>
      <c r="R989" s="197" t="s">
        <v>1409</v>
      </c>
      <c r="S989" s="197"/>
      <c r="U989" s="35"/>
    </row>
    <row r="990" spans="1:21" s="34" customFormat="1" ht="48" customHeight="1">
      <c r="A990" s="33"/>
      <c r="B990" s="118" t="s">
        <v>1410</v>
      </c>
      <c r="C990" s="285">
        <v>39121311</v>
      </c>
      <c r="D990" s="118" t="s">
        <v>382</v>
      </c>
      <c r="E990" s="105">
        <v>50</v>
      </c>
      <c r="F990" s="105">
        <v>50</v>
      </c>
      <c r="G990" s="105"/>
      <c r="H990" s="105"/>
      <c r="I990" s="89">
        <f t="shared" si="31"/>
        <v>100</v>
      </c>
      <c r="J990" s="267">
        <v>5.5</v>
      </c>
      <c r="K990" s="91">
        <f t="shared" si="30"/>
        <v>550</v>
      </c>
      <c r="L990" s="112"/>
      <c r="M990" s="229"/>
      <c r="N990" s="27"/>
      <c r="O990" s="229"/>
      <c r="P990" s="230"/>
      <c r="Q990" s="197"/>
      <c r="R990" s="197" t="s">
        <v>1411</v>
      </c>
      <c r="S990" s="197"/>
      <c r="U990" s="35"/>
    </row>
    <row r="991" spans="1:21" s="34" customFormat="1" ht="48" customHeight="1">
      <c r="A991" s="33"/>
      <c r="B991" s="118" t="s">
        <v>1412</v>
      </c>
      <c r="C991" s="285">
        <v>39121311</v>
      </c>
      <c r="D991" s="118" t="s">
        <v>382</v>
      </c>
      <c r="E991" s="105">
        <v>15</v>
      </c>
      <c r="F991" s="105">
        <v>15</v>
      </c>
      <c r="G991" s="105"/>
      <c r="H991" s="105"/>
      <c r="I991" s="89">
        <f t="shared" si="31"/>
        <v>30</v>
      </c>
      <c r="J991" s="267">
        <v>27.84</v>
      </c>
      <c r="K991" s="91">
        <f t="shared" si="30"/>
        <v>835.2</v>
      </c>
      <c r="L991" s="112"/>
      <c r="M991" s="229"/>
      <c r="N991" s="27"/>
      <c r="O991" s="229"/>
      <c r="P991" s="230"/>
      <c r="Q991" s="197"/>
      <c r="R991" s="197" t="s">
        <v>1413</v>
      </c>
      <c r="S991" s="197"/>
      <c r="U991" s="35"/>
    </row>
    <row r="992" spans="1:21" ht="48" customHeight="1">
      <c r="A992" s="33"/>
      <c r="B992" s="118" t="s">
        <v>1414</v>
      </c>
      <c r="C992" s="285">
        <v>39121311</v>
      </c>
      <c r="D992" s="118" t="s">
        <v>382</v>
      </c>
      <c r="E992" s="105">
        <v>10</v>
      </c>
      <c r="F992" s="105">
        <v>10</v>
      </c>
      <c r="G992" s="105"/>
      <c r="H992" s="105"/>
      <c r="I992" s="89">
        <f t="shared" si="31"/>
        <v>20</v>
      </c>
      <c r="J992" s="267">
        <v>27.76</v>
      </c>
      <c r="K992" s="91">
        <f t="shared" si="30"/>
        <v>555.2</v>
      </c>
      <c r="L992" s="112"/>
      <c r="M992" s="229"/>
      <c r="N992" s="27"/>
      <c r="O992" s="229"/>
      <c r="P992" s="230"/>
      <c r="Q992" s="197"/>
      <c r="R992" s="197" t="s">
        <v>1415</v>
      </c>
      <c r="S992" s="197"/>
      <c r="U992" s="5" t="s">
        <v>376</v>
      </c>
    </row>
    <row r="993" spans="1:19" ht="48" customHeight="1">
      <c r="A993" s="28"/>
      <c r="B993" s="118" t="s">
        <v>1416</v>
      </c>
      <c r="C993" s="285">
        <v>39121311</v>
      </c>
      <c r="D993" s="118" t="s">
        <v>382</v>
      </c>
      <c r="E993" s="88">
        <v>10</v>
      </c>
      <c r="F993" s="88">
        <v>10</v>
      </c>
      <c r="G993" s="88"/>
      <c r="H993" s="88"/>
      <c r="I993" s="89">
        <f t="shared" si="31"/>
        <v>20</v>
      </c>
      <c r="J993" s="90">
        <v>21.19</v>
      </c>
      <c r="K993" s="91">
        <f t="shared" si="30"/>
        <v>423.8</v>
      </c>
      <c r="L993" s="92"/>
      <c r="M993" s="93"/>
      <c r="N993" s="93"/>
      <c r="O993" s="92"/>
      <c r="P993" s="204"/>
      <c r="Q993" s="197"/>
      <c r="R993" s="197" t="s">
        <v>1417</v>
      </c>
      <c r="S993" s="197"/>
    </row>
    <row r="994" spans="1:19" ht="48" customHeight="1">
      <c r="A994" s="28"/>
      <c r="B994" s="118" t="s">
        <v>1418</v>
      </c>
      <c r="C994" s="285">
        <v>39121311</v>
      </c>
      <c r="D994" s="118" t="s">
        <v>382</v>
      </c>
      <c r="E994" s="105">
        <v>10</v>
      </c>
      <c r="F994" s="105">
        <v>10</v>
      </c>
      <c r="G994" s="105"/>
      <c r="H994" s="105"/>
      <c r="I994" s="89">
        <f t="shared" si="31"/>
        <v>20</v>
      </c>
      <c r="J994" s="90">
        <v>21.19</v>
      </c>
      <c r="K994" s="91">
        <f t="shared" si="30"/>
        <v>423.8</v>
      </c>
      <c r="L994" s="112"/>
      <c r="M994" s="229"/>
      <c r="N994" s="27"/>
      <c r="O994" s="229"/>
      <c r="P994" s="230"/>
      <c r="Q994" s="197"/>
      <c r="R994" s="197" t="s">
        <v>1419</v>
      </c>
      <c r="S994" s="197"/>
    </row>
    <row r="995" spans="1:19" ht="48" customHeight="1">
      <c r="A995" s="25"/>
      <c r="B995" s="118" t="s">
        <v>1420</v>
      </c>
      <c r="C995" s="285">
        <v>39121311</v>
      </c>
      <c r="D995" s="118" t="s">
        <v>382</v>
      </c>
      <c r="E995" s="177">
        <v>10</v>
      </c>
      <c r="F995" s="177">
        <v>10</v>
      </c>
      <c r="G995" s="177">
        <v>20</v>
      </c>
      <c r="H995" s="177"/>
      <c r="I995" s="89">
        <f t="shared" si="31"/>
        <v>40</v>
      </c>
      <c r="J995" s="272">
        <v>14.53</v>
      </c>
      <c r="K995" s="91">
        <f t="shared" si="30"/>
        <v>581.1999999999999</v>
      </c>
      <c r="L995" s="180"/>
      <c r="M995" s="99"/>
      <c r="N995" s="99"/>
      <c r="O995" s="98"/>
      <c r="P995" s="205"/>
      <c r="Q995" s="197"/>
      <c r="R995" s="197" t="s">
        <v>1421</v>
      </c>
      <c r="S995" s="197"/>
    </row>
    <row r="996" spans="1:19" ht="48" customHeight="1">
      <c r="A996" s="13"/>
      <c r="B996" s="118" t="s">
        <v>1422</v>
      </c>
      <c r="C996" s="285">
        <v>39121311</v>
      </c>
      <c r="D996" s="118" t="s">
        <v>382</v>
      </c>
      <c r="E996" s="312"/>
      <c r="F996" s="312">
        <v>10</v>
      </c>
      <c r="G996" s="312">
        <v>10</v>
      </c>
      <c r="H996" s="312"/>
      <c r="I996" s="89">
        <f t="shared" si="31"/>
        <v>20</v>
      </c>
      <c r="J996" s="182">
        <v>14.53</v>
      </c>
      <c r="K996" s="91">
        <f t="shared" si="30"/>
        <v>290.59999999999997</v>
      </c>
      <c r="L996" s="173"/>
      <c r="M996" s="231"/>
      <c r="N996" s="232"/>
      <c r="O996" s="231"/>
      <c r="P996" s="233"/>
      <c r="Q996" s="197"/>
      <c r="R996" s="197" t="s">
        <v>1423</v>
      </c>
      <c r="S996" s="197"/>
    </row>
    <row r="997" spans="1:19" ht="48" customHeight="1">
      <c r="A997" s="13"/>
      <c r="B997" s="118" t="s">
        <v>1424</v>
      </c>
      <c r="C997" s="285">
        <v>31163005</v>
      </c>
      <c r="D997" s="118" t="s">
        <v>382</v>
      </c>
      <c r="E997" s="312"/>
      <c r="F997" s="312">
        <v>30</v>
      </c>
      <c r="G997" s="312"/>
      <c r="H997" s="312"/>
      <c r="I997" s="89">
        <f t="shared" si="31"/>
        <v>30</v>
      </c>
      <c r="J997" s="182">
        <v>5.2</v>
      </c>
      <c r="K997" s="91">
        <f t="shared" si="30"/>
        <v>156</v>
      </c>
      <c r="L997" s="173"/>
      <c r="M997" s="231"/>
      <c r="N997" s="232"/>
      <c r="O997" s="231"/>
      <c r="P997" s="233"/>
      <c r="Q997" s="197"/>
      <c r="R997" s="197" t="s">
        <v>1425</v>
      </c>
      <c r="S997" s="197"/>
    </row>
    <row r="998" spans="1:19" ht="48" customHeight="1">
      <c r="A998" s="13"/>
      <c r="B998" s="118" t="s">
        <v>1426</v>
      </c>
      <c r="C998" s="285">
        <v>31163005</v>
      </c>
      <c r="D998" s="118" t="s">
        <v>382</v>
      </c>
      <c r="E998" s="312"/>
      <c r="F998" s="312">
        <v>30</v>
      </c>
      <c r="G998" s="312"/>
      <c r="H998" s="312"/>
      <c r="I998" s="89">
        <f t="shared" si="31"/>
        <v>30</v>
      </c>
      <c r="J998" s="182">
        <v>7.46</v>
      </c>
      <c r="K998" s="91">
        <f t="shared" si="30"/>
        <v>223.8</v>
      </c>
      <c r="L998" s="173"/>
      <c r="M998" s="231"/>
      <c r="N998" s="232"/>
      <c r="O998" s="231"/>
      <c r="P998" s="233"/>
      <c r="Q998" s="197"/>
      <c r="R998" s="197" t="s">
        <v>1427</v>
      </c>
      <c r="S998" s="197"/>
    </row>
    <row r="999" spans="1:19" ht="48" customHeight="1">
      <c r="A999" s="13"/>
      <c r="B999" s="118" t="s">
        <v>1428</v>
      </c>
      <c r="C999" s="285">
        <v>31163005</v>
      </c>
      <c r="D999" s="118" t="s">
        <v>382</v>
      </c>
      <c r="E999" s="312"/>
      <c r="F999" s="312">
        <v>10</v>
      </c>
      <c r="G999" s="312"/>
      <c r="H999" s="312"/>
      <c r="I999" s="89">
        <f t="shared" si="31"/>
        <v>10</v>
      </c>
      <c r="J999" s="182">
        <v>1.79</v>
      </c>
      <c r="K999" s="91">
        <f t="shared" si="30"/>
        <v>17.9</v>
      </c>
      <c r="L999" s="173"/>
      <c r="M999" s="231"/>
      <c r="N999" s="232"/>
      <c r="O999" s="231"/>
      <c r="P999" s="233"/>
      <c r="Q999" s="197"/>
      <c r="R999" s="197" t="s">
        <v>1429</v>
      </c>
      <c r="S999" s="197"/>
    </row>
    <row r="1000" spans="1:19" ht="48" customHeight="1">
      <c r="A1000" s="13"/>
      <c r="B1000" s="118" t="s">
        <v>1430</v>
      </c>
      <c r="C1000" s="285"/>
      <c r="D1000" s="118" t="s">
        <v>382</v>
      </c>
      <c r="E1000" s="312"/>
      <c r="F1000" s="312">
        <v>2</v>
      </c>
      <c r="G1000" s="312"/>
      <c r="H1000" s="312"/>
      <c r="I1000" s="89">
        <f t="shared" si="31"/>
        <v>2</v>
      </c>
      <c r="J1000" s="182">
        <v>120.12</v>
      </c>
      <c r="K1000" s="91">
        <f t="shared" si="30"/>
        <v>240.24</v>
      </c>
      <c r="L1000" s="173"/>
      <c r="M1000" s="231"/>
      <c r="N1000" s="232"/>
      <c r="O1000" s="231"/>
      <c r="P1000" s="233"/>
      <c r="Q1000" s="197"/>
      <c r="R1000" s="197" t="s">
        <v>1431</v>
      </c>
      <c r="S1000" s="197"/>
    </row>
    <row r="1001" spans="1:19" ht="48" customHeight="1">
      <c r="A1001" s="13"/>
      <c r="B1001" s="118" t="s">
        <v>1432</v>
      </c>
      <c r="C1001" s="285">
        <v>27112802</v>
      </c>
      <c r="D1001" s="118" t="s">
        <v>382</v>
      </c>
      <c r="E1001" s="312"/>
      <c r="F1001" s="312">
        <v>10</v>
      </c>
      <c r="G1001" s="312"/>
      <c r="H1001" s="312"/>
      <c r="I1001" s="89">
        <f t="shared" si="31"/>
        <v>10</v>
      </c>
      <c r="J1001" s="182">
        <v>42.04</v>
      </c>
      <c r="K1001" s="91">
        <f t="shared" si="30"/>
        <v>420.4</v>
      </c>
      <c r="L1001" s="173"/>
      <c r="M1001" s="231"/>
      <c r="N1001" s="232"/>
      <c r="O1001" s="231"/>
      <c r="P1001" s="233"/>
      <c r="Q1001" s="197"/>
      <c r="R1001" s="197" t="s">
        <v>1433</v>
      </c>
      <c r="S1001" s="197"/>
    </row>
    <row r="1002" spans="1:19" ht="48" customHeight="1">
      <c r="A1002" s="13"/>
      <c r="B1002" s="118" t="s">
        <v>1593</v>
      </c>
      <c r="C1002" s="285">
        <v>39121511</v>
      </c>
      <c r="D1002" s="118" t="s">
        <v>382</v>
      </c>
      <c r="E1002" s="312"/>
      <c r="F1002" s="312">
        <v>15</v>
      </c>
      <c r="G1002" s="312">
        <v>15</v>
      </c>
      <c r="H1002" s="312"/>
      <c r="I1002" s="89">
        <f t="shared" si="31"/>
        <v>30</v>
      </c>
      <c r="J1002" s="182">
        <v>84.75</v>
      </c>
      <c r="K1002" s="91">
        <f t="shared" si="30"/>
        <v>2542.5</v>
      </c>
      <c r="L1002" s="173"/>
      <c r="M1002" s="231"/>
      <c r="N1002" s="232"/>
      <c r="O1002" s="231"/>
      <c r="P1002" s="233"/>
      <c r="Q1002" s="197"/>
      <c r="R1002" s="197" t="s">
        <v>1594</v>
      </c>
      <c r="S1002" s="197"/>
    </row>
    <row r="1003" spans="1:19" ht="48" customHeight="1">
      <c r="A1003" s="13"/>
      <c r="B1003" s="118" t="s">
        <v>1434</v>
      </c>
      <c r="C1003" s="285">
        <v>39121511</v>
      </c>
      <c r="D1003" s="118" t="s">
        <v>382</v>
      </c>
      <c r="E1003" s="312"/>
      <c r="F1003" s="312">
        <v>10</v>
      </c>
      <c r="G1003" s="312">
        <v>10</v>
      </c>
      <c r="H1003" s="312"/>
      <c r="I1003" s="89">
        <f t="shared" si="31"/>
        <v>20</v>
      </c>
      <c r="J1003" s="182">
        <v>127.12</v>
      </c>
      <c r="K1003" s="91">
        <f t="shared" si="30"/>
        <v>2542.4</v>
      </c>
      <c r="L1003" s="173"/>
      <c r="M1003" s="231"/>
      <c r="N1003" s="232"/>
      <c r="O1003" s="231"/>
      <c r="P1003" s="233"/>
      <c r="Q1003" s="197"/>
      <c r="R1003" s="197" t="s">
        <v>1594</v>
      </c>
      <c r="S1003" s="197"/>
    </row>
    <row r="1004" spans="1:19" ht="48" customHeight="1">
      <c r="A1004" s="13"/>
      <c r="B1004" s="118" t="s">
        <v>1435</v>
      </c>
      <c r="C1004" s="285">
        <v>39121511</v>
      </c>
      <c r="D1004" s="118" t="s">
        <v>382</v>
      </c>
      <c r="E1004" s="312"/>
      <c r="F1004" s="312"/>
      <c r="G1004" s="312">
        <v>10</v>
      </c>
      <c r="H1004" s="312"/>
      <c r="I1004" s="89">
        <f t="shared" si="31"/>
        <v>10</v>
      </c>
      <c r="J1004" s="182">
        <v>186.44</v>
      </c>
      <c r="K1004" s="91">
        <f t="shared" si="30"/>
        <v>1864.4</v>
      </c>
      <c r="L1004" s="173"/>
      <c r="M1004" s="231"/>
      <c r="N1004" s="232"/>
      <c r="O1004" s="231"/>
      <c r="P1004" s="233"/>
      <c r="Q1004" s="197"/>
      <c r="R1004" s="197" t="s">
        <v>1594</v>
      </c>
      <c r="S1004" s="197"/>
    </row>
    <row r="1005" spans="1:19" ht="48" customHeight="1">
      <c r="A1005" s="13"/>
      <c r="B1005" s="118" t="s">
        <v>1436</v>
      </c>
      <c r="C1005" s="285">
        <v>26121520</v>
      </c>
      <c r="D1005" s="118" t="s">
        <v>1437</v>
      </c>
      <c r="E1005" s="312"/>
      <c r="F1005" s="312">
        <v>200</v>
      </c>
      <c r="G1005" s="312"/>
      <c r="H1005" s="312"/>
      <c r="I1005" s="89">
        <f t="shared" si="31"/>
        <v>200</v>
      </c>
      <c r="J1005" s="182">
        <v>23.81</v>
      </c>
      <c r="K1005" s="91">
        <f t="shared" si="30"/>
        <v>4762</v>
      </c>
      <c r="L1005" s="173"/>
      <c r="M1005" s="231"/>
      <c r="N1005" s="232"/>
      <c r="O1005" s="231"/>
      <c r="P1005" s="233"/>
      <c r="Q1005" s="197"/>
      <c r="R1005" s="197" t="s">
        <v>1438</v>
      </c>
      <c r="S1005" s="197"/>
    </row>
    <row r="1006" spans="1:19" ht="48" customHeight="1">
      <c r="A1006" s="13"/>
      <c r="B1006" s="118" t="s">
        <v>1436</v>
      </c>
      <c r="C1006" s="285">
        <v>26121520</v>
      </c>
      <c r="D1006" s="118" t="s">
        <v>1437</v>
      </c>
      <c r="E1006" s="312"/>
      <c r="F1006" s="312">
        <v>200</v>
      </c>
      <c r="G1006" s="312"/>
      <c r="H1006" s="312"/>
      <c r="I1006" s="89">
        <f t="shared" si="31"/>
        <v>200</v>
      </c>
      <c r="J1006" s="182">
        <v>18.36</v>
      </c>
      <c r="K1006" s="91">
        <f t="shared" si="30"/>
        <v>3672</v>
      </c>
      <c r="L1006" s="173"/>
      <c r="M1006" s="231"/>
      <c r="N1006" s="232"/>
      <c r="O1006" s="231"/>
      <c r="P1006" s="233"/>
      <c r="Q1006" s="197"/>
      <c r="R1006" s="197" t="s">
        <v>1439</v>
      </c>
      <c r="S1006" s="197"/>
    </row>
    <row r="1007" spans="1:19" ht="48" customHeight="1">
      <c r="A1007" s="13"/>
      <c r="B1007" s="118" t="s">
        <v>1436</v>
      </c>
      <c r="C1007" s="285">
        <v>26121520</v>
      </c>
      <c r="D1007" s="118" t="s">
        <v>1437</v>
      </c>
      <c r="E1007" s="312"/>
      <c r="F1007" s="312">
        <v>200</v>
      </c>
      <c r="G1007" s="312"/>
      <c r="H1007" s="312"/>
      <c r="I1007" s="89">
        <f t="shared" si="31"/>
        <v>200</v>
      </c>
      <c r="J1007" s="182">
        <v>12.19</v>
      </c>
      <c r="K1007" s="91">
        <f t="shared" si="30"/>
        <v>2438</v>
      </c>
      <c r="L1007" s="173"/>
      <c r="M1007" s="231"/>
      <c r="N1007" s="232"/>
      <c r="O1007" s="231"/>
      <c r="P1007" s="233"/>
      <c r="Q1007" s="197"/>
      <c r="R1007" s="197" t="s">
        <v>1440</v>
      </c>
      <c r="S1007" s="197"/>
    </row>
    <row r="1008" spans="1:19" ht="48" customHeight="1">
      <c r="A1008" s="13"/>
      <c r="B1008" s="118" t="s">
        <v>1436</v>
      </c>
      <c r="C1008" s="285">
        <v>26121520</v>
      </c>
      <c r="D1008" s="118" t="s">
        <v>1437</v>
      </c>
      <c r="E1008" s="312"/>
      <c r="F1008" s="312">
        <v>200</v>
      </c>
      <c r="G1008" s="312"/>
      <c r="H1008" s="312"/>
      <c r="I1008" s="89">
        <f t="shared" si="31"/>
        <v>200</v>
      </c>
      <c r="J1008" s="182">
        <v>27</v>
      </c>
      <c r="K1008" s="91">
        <f t="shared" si="30"/>
        <v>5400</v>
      </c>
      <c r="L1008" s="173"/>
      <c r="M1008" s="231"/>
      <c r="N1008" s="232"/>
      <c r="O1008" s="231"/>
      <c r="P1008" s="233"/>
      <c r="Q1008" s="197"/>
      <c r="R1008" s="197" t="s">
        <v>1441</v>
      </c>
      <c r="S1008" s="197"/>
    </row>
    <row r="1009" spans="1:19" ht="48" customHeight="1">
      <c r="A1009" s="13"/>
      <c r="B1009" s="118" t="s">
        <v>1436</v>
      </c>
      <c r="C1009" s="285">
        <v>26121520</v>
      </c>
      <c r="D1009" s="118" t="s">
        <v>1437</v>
      </c>
      <c r="E1009" s="312"/>
      <c r="F1009" s="312">
        <v>200</v>
      </c>
      <c r="G1009" s="312"/>
      <c r="H1009" s="312"/>
      <c r="I1009" s="89">
        <f t="shared" si="31"/>
        <v>200</v>
      </c>
      <c r="J1009" s="182">
        <v>17.06</v>
      </c>
      <c r="K1009" s="91">
        <f t="shared" si="30"/>
        <v>3411.9999999999995</v>
      </c>
      <c r="L1009" s="173"/>
      <c r="M1009" s="231"/>
      <c r="N1009" s="232"/>
      <c r="O1009" s="231"/>
      <c r="P1009" s="233"/>
      <c r="Q1009" s="197"/>
      <c r="R1009" s="197" t="s">
        <v>1442</v>
      </c>
      <c r="S1009" s="197"/>
    </row>
    <row r="1010" spans="1:19" ht="48" customHeight="1">
      <c r="A1010" s="13"/>
      <c r="B1010" s="118" t="s">
        <v>1436</v>
      </c>
      <c r="C1010" s="285">
        <v>26121520</v>
      </c>
      <c r="D1010" s="118" t="s">
        <v>1437</v>
      </c>
      <c r="E1010" s="312"/>
      <c r="F1010" s="312">
        <v>200</v>
      </c>
      <c r="G1010" s="312"/>
      <c r="H1010" s="312"/>
      <c r="I1010" s="89">
        <f t="shared" si="31"/>
        <v>200</v>
      </c>
      <c r="J1010" s="182">
        <v>28</v>
      </c>
      <c r="K1010" s="91">
        <f t="shared" si="30"/>
        <v>5600</v>
      </c>
      <c r="L1010" s="173"/>
      <c r="M1010" s="231"/>
      <c r="N1010" s="232"/>
      <c r="O1010" s="231"/>
      <c r="P1010" s="233"/>
      <c r="Q1010" s="197"/>
      <c r="R1010" s="197" t="s">
        <v>1443</v>
      </c>
      <c r="S1010" s="197"/>
    </row>
    <row r="1011" spans="1:19" ht="48" customHeight="1">
      <c r="A1011" s="13"/>
      <c r="B1011" s="118" t="s">
        <v>1444</v>
      </c>
      <c r="C1011" s="285">
        <v>31211908</v>
      </c>
      <c r="D1011" s="118" t="s">
        <v>382</v>
      </c>
      <c r="E1011" s="312"/>
      <c r="F1011" s="312">
        <v>1</v>
      </c>
      <c r="G1011" s="312"/>
      <c r="H1011" s="312"/>
      <c r="I1011" s="89">
        <f t="shared" si="31"/>
        <v>1</v>
      </c>
      <c r="J1011" s="182">
        <v>12033.9</v>
      </c>
      <c r="K1011" s="91">
        <f t="shared" si="30"/>
        <v>12033.9</v>
      </c>
      <c r="L1011" s="173"/>
      <c r="M1011" s="231"/>
      <c r="N1011" s="232"/>
      <c r="O1011" s="231"/>
      <c r="P1011" s="233"/>
      <c r="Q1011" s="197"/>
      <c r="R1011" s="197" t="s">
        <v>1445</v>
      </c>
      <c r="S1011" s="197"/>
    </row>
    <row r="1012" spans="1:19" ht="48" customHeight="1">
      <c r="A1012" s="13"/>
      <c r="B1012" s="118" t="s">
        <v>1446</v>
      </c>
      <c r="C1012" s="285">
        <v>23101502</v>
      </c>
      <c r="D1012" s="118" t="s">
        <v>382</v>
      </c>
      <c r="E1012" s="312"/>
      <c r="F1012" s="312">
        <v>1</v>
      </c>
      <c r="G1012" s="312"/>
      <c r="H1012" s="312"/>
      <c r="I1012" s="89">
        <f t="shared" si="31"/>
        <v>1</v>
      </c>
      <c r="J1012" s="182">
        <v>10000</v>
      </c>
      <c r="K1012" s="91">
        <f t="shared" si="30"/>
        <v>10000</v>
      </c>
      <c r="L1012" s="173"/>
      <c r="M1012" s="231"/>
      <c r="N1012" s="232"/>
      <c r="O1012" s="231"/>
      <c r="P1012" s="233"/>
      <c r="Q1012" s="197"/>
      <c r="R1012" s="197" t="s">
        <v>1447</v>
      </c>
      <c r="S1012" s="197"/>
    </row>
    <row r="1013" spans="1:19" ht="48" customHeight="1">
      <c r="A1013" s="13"/>
      <c r="B1013" s="118" t="s">
        <v>1448</v>
      </c>
      <c r="C1013" s="285">
        <v>39121205</v>
      </c>
      <c r="D1013" s="118" t="s">
        <v>382</v>
      </c>
      <c r="E1013" s="312"/>
      <c r="F1013" s="312">
        <v>10</v>
      </c>
      <c r="G1013" s="312"/>
      <c r="H1013" s="312"/>
      <c r="I1013" s="89">
        <f t="shared" si="31"/>
        <v>10</v>
      </c>
      <c r="J1013" s="182">
        <v>67.8</v>
      </c>
      <c r="K1013" s="91">
        <f t="shared" si="30"/>
        <v>678</v>
      </c>
      <c r="L1013" s="173"/>
      <c r="M1013" s="231"/>
      <c r="N1013" s="232"/>
      <c r="O1013" s="231"/>
      <c r="P1013" s="233"/>
      <c r="Q1013" s="197"/>
      <c r="R1013" s="197" t="s">
        <v>1449</v>
      </c>
      <c r="S1013" s="197"/>
    </row>
    <row r="1014" spans="1:19" ht="49.5" customHeight="1">
      <c r="A1014" s="13"/>
      <c r="B1014" s="118" t="s">
        <v>1450</v>
      </c>
      <c r="C1014" s="285">
        <v>39121205</v>
      </c>
      <c r="D1014" s="118" t="s">
        <v>382</v>
      </c>
      <c r="E1014" s="312"/>
      <c r="F1014" s="312">
        <v>10</v>
      </c>
      <c r="G1014" s="312"/>
      <c r="H1014" s="312"/>
      <c r="I1014" s="89">
        <f t="shared" si="31"/>
        <v>10</v>
      </c>
      <c r="J1014" s="182">
        <v>80.51</v>
      </c>
      <c r="K1014" s="91">
        <f t="shared" si="30"/>
        <v>805.1</v>
      </c>
      <c r="L1014" s="173"/>
      <c r="M1014" s="231"/>
      <c r="N1014" s="232"/>
      <c r="O1014" s="231"/>
      <c r="P1014" s="233"/>
      <c r="Q1014" s="197"/>
      <c r="R1014" s="197" t="s">
        <v>1451</v>
      </c>
      <c r="S1014" s="197"/>
    </row>
    <row r="1015" spans="1:19" ht="48" customHeight="1">
      <c r="A1015" s="13"/>
      <c r="B1015" s="118" t="s">
        <v>1452</v>
      </c>
      <c r="C1015" s="285">
        <v>39121205</v>
      </c>
      <c r="D1015" s="118" t="s">
        <v>382</v>
      </c>
      <c r="E1015" s="312"/>
      <c r="F1015" s="312">
        <v>5</v>
      </c>
      <c r="G1015" s="312"/>
      <c r="H1015" s="312"/>
      <c r="I1015" s="89">
        <f t="shared" si="31"/>
        <v>5</v>
      </c>
      <c r="J1015" s="182">
        <v>97.46</v>
      </c>
      <c r="K1015" s="91">
        <f t="shared" si="30"/>
        <v>487.29999999999995</v>
      </c>
      <c r="L1015" s="173"/>
      <c r="M1015" s="231"/>
      <c r="N1015" s="232"/>
      <c r="O1015" s="231"/>
      <c r="P1015" s="233"/>
      <c r="Q1015" s="197"/>
      <c r="R1015" s="197" t="s">
        <v>1453</v>
      </c>
      <c r="S1015" s="197"/>
    </row>
    <row r="1016" spans="1:19" ht="48" customHeight="1">
      <c r="A1016" s="13"/>
      <c r="B1016" s="118" t="s">
        <v>1454</v>
      </c>
      <c r="C1016" s="285">
        <v>39121205</v>
      </c>
      <c r="D1016" s="118" t="s">
        <v>382</v>
      </c>
      <c r="E1016" s="312"/>
      <c r="F1016" s="312">
        <v>5</v>
      </c>
      <c r="G1016" s="312"/>
      <c r="H1016" s="312"/>
      <c r="I1016" s="89">
        <f t="shared" si="31"/>
        <v>5</v>
      </c>
      <c r="J1016" s="182">
        <v>118.64</v>
      </c>
      <c r="K1016" s="91">
        <f t="shared" si="30"/>
        <v>593.2</v>
      </c>
      <c r="L1016" s="173"/>
      <c r="M1016" s="231"/>
      <c r="N1016" s="232"/>
      <c r="O1016" s="231"/>
      <c r="P1016" s="233"/>
      <c r="Q1016" s="197"/>
      <c r="R1016" s="197" t="s">
        <v>1455</v>
      </c>
      <c r="S1016" s="197"/>
    </row>
    <row r="1017" spans="1:19" ht="48" customHeight="1">
      <c r="A1017" s="13"/>
      <c r="B1017" s="118" t="s">
        <v>1456</v>
      </c>
      <c r="C1017" s="285">
        <v>23191001</v>
      </c>
      <c r="D1017" s="118" t="s">
        <v>382</v>
      </c>
      <c r="E1017" s="312"/>
      <c r="F1017" s="312">
        <v>1</v>
      </c>
      <c r="G1017" s="312"/>
      <c r="H1017" s="312">
        <v>1</v>
      </c>
      <c r="I1017" s="89">
        <f t="shared" si="31"/>
        <v>2</v>
      </c>
      <c r="J1017" s="182">
        <v>2241.53</v>
      </c>
      <c r="K1017" s="91">
        <f t="shared" si="30"/>
        <v>4483.06</v>
      </c>
      <c r="L1017" s="173"/>
      <c r="M1017" s="231"/>
      <c r="N1017" s="232"/>
      <c r="O1017" s="231"/>
      <c r="P1017" s="233"/>
      <c r="Q1017" s="197"/>
      <c r="R1017" s="197" t="s">
        <v>1457</v>
      </c>
      <c r="S1017" s="197"/>
    </row>
    <row r="1018" spans="1:19" ht="48" customHeight="1">
      <c r="A1018" s="13"/>
      <c r="B1018" s="118" t="s">
        <v>1458</v>
      </c>
      <c r="C1018" s="285">
        <v>39121601</v>
      </c>
      <c r="D1018" s="118" t="s">
        <v>382</v>
      </c>
      <c r="E1018" s="312"/>
      <c r="F1018" s="312">
        <v>5</v>
      </c>
      <c r="G1018" s="312"/>
      <c r="H1018" s="312"/>
      <c r="I1018" s="89">
        <f t="shared" si="31"/>
        <v>5</v>
      </c>
      <c r="J1018" s="182">
        <v>783.9</v>
      </c>
      <c r="K1018" s="91">
        <f t="shared" si="30"/>
        <v>3919.5</v>
      </c>
      <c r="L1018" s="173"/>
      <c r="M1018" s="231"/>
      <c r="N1018" s="232"/>
      <c r="O1018" s="231"/>
      <c r="P1018" s="233"/>
      <c r="Q1018" s="197"/>
      <c r="R1018" s="197" t="s">
        <v>1459</v>
      </c>
      <c r="S1018" s="197"/>
    </row>
    <row r="1019" spans="1:19" ht="48" customHeight="1">
      <c r="A1019" s="13"/>
      <c r="B1019" s="118" t="s">
        <v>1458</v>
      </c>
      <c r="C1019" s="285">
        <v>39121601</v>
      </c>
      <c r="D1019" s="118" t="s">
        <v>382</v>
      </c>
      <c r="E1019" s="312"/>
      <c r="F1019" s="312">
        <v>5</v>
      </c>
      <c r="G1019" s="312"/>
      <c r="H1019" s="312"/>
      <c r="I1019" s="89">
        <f t="shared" si="31"/>
        <v>5</v>
      </c>
      <c r="J1019" s="182">
        <v>745.76</v>
      </c>
      <c r="K1019" s="91">
        <f t="shared" si="30"/>
        <v>3728.8</v>
      </c>
      <c r="L1019" s="173"/>
      <c r="M1019" s="231"/>
      <c r="N1019" s="232"/>
      <c r="O1019" s="231"/>
      <c r="P1019" s="233"/>
      <c r="Q1019" s="197"/>
      <c r="R1019" s="197" t="s">
        <v>1460</v>
      </c>
      <c r="S1019" s="197"/>
    </row>
    <row r="1020" spans="1:19" ht="48" customHeight="1">
      <c r="A1020" s="13"/>
      <c r="B1020" s="118" t="s">
        <v>1458</v>
      </c>
      <c r="C1020" s="285">
        <v>39121601</v>
      </c>
      <c r="D1020" s="118" t="s">
        <v>382</v>
      </c>
      <c r="E1020" s="312"/>
      <c r="F1020" s="312">
        <v>5</v>
      </c>
      <c r="G1020" s="312"/>
      <c r="H1020" s="312"/>
      <c r="I1020" s="89">
        <f t="shared" si="31"/>
        <v>5</v>
      </c>
      <c r="J1020" s="182">
        <v>745.76</v>
      </c>
      <c r="K1020" s="91">
        <f t="shared" si="30"/>
        <v>3728.8</v>
      </c>
      <c r="L1020" s="173"/>
      <c r="M1020" s="231"/>
      <c r="N1020" s="232"/>
      <c r="O1020" s="231"/>
      <c r="P1020" s="232"/>
      <c r="Q1020" s="197"/>
      <c r="R1020" s="197" t="s">
        <v>1461</v>
      </c>
      <c r="S1020" s="197"/>
    </row>
    <row r="1021" spans="1:19" ht="48" customHeight="1">
      <c r="A1021" s="13"/>
      <c r="B1021" s="118" t="s">
        <v>1458</v>
      </c>
      <c r="C1021" s="285">
        <v>39121601</v>
      </c>
      <c r="D1021" s="118" t="s">
        <v>382</v>
      </c>
      <c r="E1021" s="312"/>
      <c r="F1021" s="312">
        <v>5</v>
      </c>
      <c r="G1021" s="312"/>
      <c r="H1021" s="312"/>
      <c r="I1021" s="89">
        <f t="shared" si="31"/>
        <v>5</v>
      </c>
      <c r="J1021" s="182">
        <v>627.12</v>
      </c>
      <c r="K1021" s="91">
        <f t="shared" si="30"/>
        <v>3135.6</v>
      </c>
      <c r="L1021" s="173"/>
      <c r="M1021" s="231"/>
      <c r="N1021" s="232"/>
      <c r="O1021" s="231"/>
      <c r="P1021" s="232"/>
      <c r="Q1021" s="197"/>
      <c r="R1021" s="197" t="s">
        <v>1462</v>
      </c>
      <c r="S1021" s="197"/>
    </row>
    <row r="1022" spans="1:19" ht="48" customHeight="1">
      <c r="A1022" s="13"/>
      <c r="B1022" s="118" t="s">
        <v>1458</v>
      </c>
      <c r="C1022" s="285">
        <v>39121601</v>
      </c>
      <c r="D1022" s="118" t="s">
        <v>382</v>
      </c>
      <c r="E1022" s="312"/>
      <c r="F1022" s="312">
        <v>5</v>
      </c>
      <c r="G1022" s="312"/>
      <c r="H1022" s="312"/>
      <c r="I1022" s="89">
        <f t="shared" si="31"/>
        <v>5</v>
      </c>
      <c r="J1022" s="182">
        <v>627.12</v>
      </c>
      <c r="K1022" s="91">
        <f t="shared" si="30"/>
        <v>3135.6</v>
      </c>
      <c r="L1022" s="173"/>
      <c r="M1022" s="231"/>
      <c r="N1022" s="232"/>
      <c r="O1022" s="231"/>
      <c r="P1022" s="232"/>
      <c r="Q1022" s="197"/>
      <c r="R1022" s="197" t="s">
        <v>1463</v>
      </c>
      <c r="S1022" s="197"/>
    </row>
    <row r="1023" spans="1:19" ht="48" customHeight="1">
      <c r="A1023" s="13"/>
      <c r="B1023" s="118" t="s">
        <v>1458</v>
      </c>
      <c r="C1023" s="285">
        <v>39121601</v>
      </c>
      <c r="D1023" s="118" t="s">
        <v>382</v>
      </c>
      <c r="E1023" s="312"/>
      <c r="F1023" s="312">
        <v>5</v>
      </c>
      <c r="G1023" s="312"/>
      <c r="H1023" s="312"/>
      <c r="I1023" s="89">
        <f t="shared" si="31"/>
        <v>5</v>
      </c>
      <c r="J1023" s="182">
        <v>572.03</v>
      </c>
      <c r="K1023" s="91">
        <f t="shared" si="30"/>
        <v>2860.1499999999996</v>
      </c>
      <c r="L1023" s="173"/>
      <c r="M1023" s="231"/>
      <c r="N1023" s="232"/>
      <c r="O1023" s="231"/>
      <c r="P1023" s="232"/>
      <c r="Q1023" s="197"/>
      <c r="R1023" s="197" t="s">
        <v>1464</v>
      </c>
      <c r="S1023" s="197"/>
    </row>
    <row r="1024" spans="1:19" ht="48" customHeight="1">
      <c r="A1024" s="13"/>
      <c r="B1024" s="118" t="s">
        <v>1465</v>
      </c>
      <c r="C1024" s="285">
        <v>39101701</v>
      </c>
      <c r="D1024" s="118"/>
      <c r="E1024" s="312"/>
      <c r="F1024" s="312">
        <v>10</v>
      </c>
      <c r="G1024" s="312">
        <v>10</v>
      </c>
      <c r="H1024" s="312"/>
      <c r="I1024" s="89">
        <f t="shared" si="31"/>
        <v>20</v>
      </c>
      <c r="J1024" s="182">
        <v>250</v>
      </c>
      <c r="K1024" s="91">
        <f t="shared" si="30"/>
        <v>5000</v>
      </c>
      <c r="L1024" s="173"/>
      <c r="M1024" s="231"/>
      <c r="N1024" s="232"/>
      <c r="O1024" s="231"/>
      <c r="P1024" s="232"/>
      <c r="Q1024" s="197"/>
      <c r="R1024" s="197" t="s">
        <v>1466</v>
      </c>
      <c r="S1024" s="197"/>
    </row>
    <row r="1025" spans="1:19" ht="48" customHeight="1">
      <c r="A1025" s="13"/>
      <c r="B1025" s="118" t="s">
        <v>1467</v>
      </c>
      <c r="C1025" s="285">
        <v>39101701</v>
      </c>
      <c r="D1025" s="118" t="s">
        <v>382</v>
      </c>
      <c r="E1025" s="312"/>
      <c r="F1025" s="312">
        <v>10</v>
      </c>
      <c r="G1025" s="312">
        <v>15</v>
      </c>
      <c r="H1025" s="312"/>
      <c r="I1025" s="89">
        <f t="shared" si="31"/>
        <v>25</v>
      </c>
      <c r="J1025" s="182">
        <v>75</v>
      </c>
      <c r="K1025" s="91">
        <f t="shared" si="30"/>
        <v>1875</v>
      </c>
      <c r="L1025" s="173"/>
      <c r="M1025" s="231"/>
      <c r="N1025" s="232"/>
      <c r="O1025" s="231"/>
      <c r="P1025" s="232"/>
      <c r="Q1025" s="197"/>
      <c r="R1025" s="197" t="s">
        <v>1468</v>
      </c>
      <c r="S1025" s="197"/>
    </row>
    <row r="1026" spans="1:19" ht="48" customHeight="1">
      <c r="A1026" s="13"/>
      <c r="B1026" s="118" t="s">
        <v>1469</v>
      </c>
      <c r="C1026" s="285"/>
      <c r="D1026" s="118" t="s">
        <v>382</v>
      </c>
      <c r="E1026" s="312"/>
      <c r="F1026" s="312">
        <v>3</v>
      </c>
      <c r="G1026" s="312"/>
      <c r="H1026" s="312"/>
      <c r="I1026" s="89">
        <f t="shared" si="31"/>
        <v>3</v>
      </c>
      <c r="J1026" s="182">
        <v>475</v>
      </c>
      <c r="K1026" s="91">
        <f t="shared" si="30"/>
        <v>1425</v>
      </c>
      <c r="L1026" s="173"/>
      <c r="M1026" s="231"/>
      <c r="N1026" s="232"/>
      <c r="O1026" s="231"/>
      <c r="P1026" s="232"/>
      <c r="Q1026" s="197"/>
      <c r="R1026" s="197" t="s">
        <v>1470</v>
      </c>
      <c r="S1026" s="197"/>
    </row>
    <row r="1027" spans="1:19" ht="48" customHeight="1">
      <c r="A1027" s="13"/>
      <c r="B1027" s="118" t="s">
        <v>1471</v>
      </c>
      <c r="C1027" s="285">
        <v>39121402</v>
      </c>
      <c r="D1027" s="118" t="s">
        <v>382</v>
      </c>
      <c r="E1027" s="312"/>
      <c r="F1027" s="312">
        <v>3</v>
      </c>
      <c r="G1027" s="312"/>
      <c r="H1027" s="312"/>
      <c r="I1027" s="89">
        <f t="shared" si="31"/>
        <v>3</v>
      </c>
      <c r="J1027" s="182">
        <v>194.92</v>
      </c>
      <c r="K1027" s="91">
        <f t="shared" si="30"/>
        <v>584.76</v>
      </c>
      <c r="L1027" s="173"/>
      <c r="M1027" s="231"/>
      <c r="N1027" s="232"/>
      <c r="O1027" s="231"/>
      <c r="P1027" s="232"/>
      <c r="Q1027" s="197"/>
      <c r="R1027" s="197" t="s">
        <v>1472</v>
      </c>
      <c r="S1027" s="197"/>
    </row>
    <row r="1028" spans="1:19" ht="48" customHeight="1">
      <c r="A1028" s="13"/>
      <c r="B1028" s="118" t="s">
        <v>1473</v>
      </c>
      <c r="C1028" s="285">
        <v>39121406</v>
      </c>
      <c r="D1028" s="118" t="s">
        <v>382</v>
      </c>
      <c r="E1028" s="312"/>
      <c r="F1028" s="312">
        <v>3</v>
      </c>
      <c r="G1028" s="312"/>
      <c r="H1028" s="312"/>
      <c r="I1028" s="89">
        <f t="shared" si="31"/>
        <v>3</v>
      </c>
      <c r="J1028" s="182">
        <v>224.58</v>
      </c>
      <c r="K1028" s="91">
        <f t="shared" si="30"/>
        <v>673.74</v>
      </c>
      <c r="L1028" s="173"/>
      <c r="M1028" s="231"/>
      <c r="N1028" s="232"/>
      <c r="O1028" s="231"/>
      <c r="P1028" s="232"/>
      <c r="Q1028" s="197"/>
      <c r="R1028" s="197" t="s">
        <v>1474</v>
      </c>
      <c r="S1028" s="197"/>
    </row>
    <row r="1029" spans="1:19" ht="48" customHeight="1">
      <c r="A1029" s="13"/>
      <c r="B1029" s="118" t="s">
        <v>1475</v>
      </c>
      <c r="C1029" s="285">
        <v>31201501</v>
      </c>
      <c r="D1029" s="118" t="s">
        <v>382</v>
      </c>
      <c r="E1029" s="312"/>
      <c r="F1029" s="312">
        <v>2</v>
      </c>
      <c r="G1029" s="312"/>
      <c r="H1029" s="312"/>
      <c r="I1029" s="89">
        <f t="shared" si="31"/>
        <v>2</v>
      </c>
      <c r="J1029" s="182">
        <v>288.14</v>
      </c>
      <c r="K1029" s="91">
        <f t="shared" si="30"/>
        <v>576.28</v>
      </c>
      <c r="L1029" s="173"/>
      <c r="M1029" s="231"/>
      <c r="N1029" s="232"/>
      <c r="O1029" s="231"/>
      <c r="P1029" s="232"/>
      <c r="Q1029" s="197"/>
      <c r="R1029" s="197" t="s">
        <v>1476</v>
      </c>
      <c r="S1029" s="197"/>
    </row>
    <row r="1030" spans="1:19" ht="48" customHeight="1">
      <c r="A1030" s="13"/>
      <c r="B1030" s="118" t="s">
        <v>1477</v>
      </c>
      <c r="C1030" s="285">
        <v>27112128</v>
      </c>
      <c r="D1030" s="118" t="s">
        <v>382</v>
      </c>
      <c r="E1030" s="312"/>
      <c r="F1030" s="312">
        <v>1</v>
      </c>
      <c r="G1030" s="312"/>
      <c r="H1030" s="312">
        <v>1</v>
      </c>
      <c r="I1030" s="89">
        <f t="shared" si="31"/>
        <v>2</v>
      </c>
      <c r="J1030" s="182">
        <v>338.13</v>
      </c>
      <c r="K1030" s="91">
        <f t="shared" si="30"/>
        <v>676.26</v>
      </c>
      <c r="L1030" s="173"/>
      <c r="M1030" s="231"/>
      <c r="N1030" s="232"/>
      <c r="O1030" s="231"/>
      <c r="P1030" s="232"/>
      <c r="Q1030" s="197"/>
      <c r="R1030" s="197" t="s">
        <v>1478</v>
      </c>
      <c r="S1030" s="197"/>
    </row>
    <row r="1031" spans="1:19" ht="48" customHeight="1">
      <c r="A1031" s="13"/>
      <c r="B1031" s="118" t="s">
        <v>1479</v>
      </c>
      <c r="C1031" s="285">
        <v>39121413</v>
      </c>
      <c r="D1031" s="118" t="s">
        <v>382</v>
      </c>
      <c r="E1031" s="312"/>
      <c r="F1031" s="312">
        <v>30</v>
      </c>
      <c r="G1031" s="312"/>
      <c r="H1031" s="312"/>
      <c r="I1031" s="89">
        <f t="shared" si="31"/>
        <v>30</v>
      </c>
      <c r="J1031" s="182">
        <v>9.07</v>
      </c>
      <c r="K1031" s="91">
        <f t="shared" si="30"/>
        <v>272.1</v>
      </c>
      <c r="L1031" s="173"/>
      <c r="M1031" s="231"/>
      <c r="N1031" s="232"/>
      <c r="O1031" s="231"/>
      <c r="P1031" s="232"/>
      <c r="Q1031" s="197"/>
      <c r="R1031" s="197" t="s">
        <v>1480</v>
      </c>
      <c r="S1031" s="197"/>
    </row>
    <row r="1032" spans="1:19" ht="48" customHeight="1">
      <c r="A1032" s="13"/>
      <c r="B1032" s="118" t="s">
        <v>1481</v>
      </c>
      <c r="C1032" s="285">
        <v>39121413</v>
      </c>
      <c r="D1032" s="118" t="s">
        <v>382</v>
      </c>
      <c r="E1032" s="312"/>
      <c r="F1032" s="312">
        <v>30</v>
      </c>
      <c r="G1032" s="312"/>
      <c r="H1032" s="312"/>
      <c r="I1032" s="89">
        <f t="shared" si="31"/>
        <v>30</v>
      </c>
      <c r="J1032" s="182">
        <v>15.74</v>
      </c>
      <c r="K1032" s="91">
        <f t="shared" si="30"/>
        <v>472.2</v>
      </c>
      <c r="L1032" s="173"/>
      <c r="M1032" s="231"/>
      <c r="N1032" s="232"/>
      <c r="O1032" s="231"/>
      <c r="P1032" s="232"/>
      <c r="Q1032" s="197"/>
      <c r="R1032" s="197" t="s">
        <v>1482</v>
      </c>
      <c r="S1032" s="197"/>
    </row>
    <row r="1033" spans="1:19" ht="48" customHeight="1">
      <c r="A1033" s="13"/>
      <c r="B1033" s="118" t="s">
        <v>1483</v>
      </c>
      <c r="C1033" s="285">
        <v>39121413</v>
      </c>
      <c r="D1033" s="118" t="s">
        <v>382</v>
      </c>
      <c r="E1033" s="312"/>
      <c r="F1033" s="312">
        <v>10</v>
      </c>
      <c r="G1033" s="312"/>
      <c r="H1033" s="312"/>
      <c r="I1033" s="89">
        <f t="shared" si="31"/>
        <v>10</v>
      </c>
      <c r="J1033" s="182">
        <v>50</v>
      </c>
      <c r="K1033" s="91">
        <f t="shared" si="30"/>
        <v>500</v>
      </c>
      <c r="L1033" s="173"/>
      <c r="M1033" s="231"/>
      <c r="N1033" s="232"/>
      <c r="O1033" s="231"/>
      <c r="P1033" s="232"/>
      <c r="Q1033" s="197"/>
      <c r="R1033" s="197" t="s">
        <v>1484</v>
      </c>
      <c r="S1033" s="197"/>
    </row>
    <row r="1034" spans="1:19" ht="48" customHeight="1">
      <c r="A1034" s="13"/>
      <c r="B1034" s="118" t="s">
        <v>1485</v>
      </c>
      <c r="C1034" s="285">
        <v>39121413</v>
      </c>
      <c r="D1034" s="118" t="s">
        <v>382</v>
      </c>
      <c r="E1034" s="312"/>
      <c r="F1034" s="312">
        <v>20</v>
      </c>
      <c r="G1034" s="312"/>
      <c r="H1034" s="312"/>
      <c r="I1034" s="89">
        <f t="shared" si="31"/>
        <v>20</v>
      </c>
      <c r="J1034" s="182">
        <v>23.97</v>
      </c>
      <c r="K1034" s="91">
        <f aca="true" t="shared" si="32" ref="K1034:K1061">I1034*J1034</f>
        <v>479.4</v>
      </c>
      <c r="L1034" s="173"/>
      <c r="M1034" s="231"/>
      <c r="N1034" s="232"/>
      <c r="O1034" s="231"/>
      <c r="P1034" s="232"/>
      <c r="Q1034" s="197"/>
      <c r="R1034" s="197" t="s">
        <v>1486</v>
      </c>
      <c r="S1034" s="197"/>
    </row>
    <row r="1035" spans="1:19" ht="48" customHeight="1">
      <c r="A1035" s="13"/>
      <c r="B1035" s="118" t="s">
        <v>1487</v>
      </c>
      <c r="C1035" s="285"/>
      <c r="D1035" s="118" t="s">
        <v>382</v>
      </c>
      <c r="E1035" s="312"/>
      <c r="F1035" s="312">
        <v>20</v>
      </c>
      <c r="G1035" s="312"/>
      <c r="H1035" s="312"/>
      <c r="I1035" s="89">
        <f t="shared" si="31"/>
        <v>20</v>
      </c>
      <c r="J1035" s="182">
        <v>128.57</v>
      </c>
      <c r="K1035" s="91">
        <f t="shared" si="32"/>
        <v>2571.3999999999996</v>
      </c>
      <c r="L1035" s="173"/>
      <c r="M1035" s="231"/>
      <c r="N1035" s="232"/>
      <c r="O1035" s="231"/>
      <c r="P1035" s="232"/>
      <c r="Q1035" s="197"/>
      <c r="R1035" s="197" t="s">
        <v>1488</v>
      </c>
      <c r="S1035" s="197"/>
    </row>
    <row r="1036" spans="1:19" ht="48" customHeight="1">
      <c r="A1036" s="13"/>
      <c r="B1036" s="118" t="s">
        <v>1489</v>
      </c>
      <c r="C1036" s="285">
        <v>46182201</v>
      </c>
      <c r="D1036" s="118" t="s">
        <v>382</v>
      </c>
      <c r="E1036" s="312">
        <v>10</v>
      </c>
      <c r="F1036" s="312">
        <v>5</v>
      </c>
      <c r="G1036" s="312"/>
      <c r="H1036" s="312"/>
      <c r="I1036" s="89">
        <f t="shared" si="31"/>
        <v>15</v>
      </c>
      <c r="J1036" s="182">
        <v>284</v>
      </c>
      <c r="K1036" s="91">
        <f t="shared" si="32"/>
        <v>4260</v>
      </c>
      <c r="L1036" s="173"/>
      <c r="M1036" s="231"/>
      <c r="N1036" s="232"/>
      <c r="O1036" s="231"/>
      <c r="P1036" s="232"/>
      <c r="Q1036" s="197"/>
      <c r="R1036" s="197" t="s">
        <v>1490</v>
      </c>
      <c r="S1036" s="197"/>
    </row>
    <row r="1037" spans="1:19" ht="48" customHeight="1">
      <c r="A1037" s="13"/>
      <c r="B1037" s="118" t="s">
        <v>1491</v>
      </c>
      <c r="C1037" s="285">
        <v>24101504</v>
      </c>
      <c r="D1037" s="118" t="s">
        <v>382</v>
      </c>
      <c r="E1037" s="312"/>
      <c r="F1037" s="312"/>
      <c r="G1037" s="312">
        <v>1</v>
      </c>
      <c r="H1037" s="312"/>
      <c r="I1037" s="89">
        <f t="shared" si="31"/>
        <v>1</v>
      </c>
      <c r="J1037" s="182">
        <v>7000</v>
      </c>
      <c r="K1037" s="91">
        <f t="shared" si="32"/>
        <v>7000</v>
      </c>
      <c r="L1037" s="173"/>
      <c r="M1037" s="231"/>
      <c r="N1037" s="232"/>
      <c r="O1037" s="231"/>
      <c r="P1037" s="232"/>
      <c r="Q1037" s="197"/>
      <c r="R1037" s="197" t="s">
        <v>1492</v>
      </c>
      <c r="S1037" s="197"/>
    </row>
    <row r="1038" spans="1:19" ht="48" customHeight="1">
      <c r="A1038" s="13"/>
      <c r="B1038" s="118" t="s">
        <v>639</v>
      </c>
      <c r="C1038" s="285">
        <v>46181533</v>
      </c>
      <c r="D1038" s="118" t="s">
        <v>382</v>
      </c>
      <c r="E1038" s="312">
        <v>3</v>
      </c>
      <c r="F1038" s="312">
        <v>1</v>
      </c>
      <c r="G1038" s="312"/>
      <c r="H1038" s="312"/>
      <c r="I1038" s="89">
        <f aca="true" t="shared" si="33" ref="I1038:I1061">E1038+F1038+G1038+H1038</f>
        <v>4</v>
      </c>
      <c r="J1038" s="182">
        <v>850</v>
      </c>
      <c r="K1038" s="91">
        <f t="shared" si="32"/>
        <v>3400</v>
      </c>
      <c r="L1038" s="173"/>
      <c r="M1038" s="231"/>
      <c r="N1038" s="232"/>
      <c r="O1038" s="231"/>
      <c r="P1038" s="232"/>
      <c r="Q1038" s="197"/>
      <c r="R1038" s="197" t="s">
        <v>1493</v>
      </c>
      <c r="S1038" s="197"/>
    </row>
    <row r="1039" spans="1:19" ht="48" customHeight="1">
      <c r="A1039" s="13"/>
      <c r="B1039" s="118" t="s">
        <v>1494</v>
      </c>
      <c r="C1039" s="285">
        <v>47121602</v>
      </c>
      <c r="D1039" s="118" t="s">
        <v>382</v>
      </c>
      <c r="E1039" s="312"/>
      <c r="F1039" s="312">
        <v>1</v>
      </c>
      <c r="G1039" s="312"/>
      <c r="H1039" s="312"/>
      <c r="I1039" s="89">
        <f t="shared" si="33"/>
        <v>1</v>
      </c>
      <c r="J1039" s="182">
        <v>12600</v>
      </c>
      <c r="K1039" s="91">
        <f t="shared" si="32"/>
        <v>12600</v>
      </c>
      <c r="L1039" s="173"/>
      <c r="M1039" s="231"/>
      <c r="N1039" s="232"/>
      <c r="O1039" s="231"/>
      <c r="P1039" s="232"/>
      <c r="Q1039" s="197"/>
      <c r="R1039" s="197" t="s">
        <v>1495</v>
      </c>
      <c r="S1039" s="197"/>
    </row>
    <row r="1040" spans="1:19" ht="48" customHeight="1">
      <c r="A1040" s="13"/>
      <c r="B1040" s="118" t="s">
        <v>1496</v>
      </c>
      <c r="C1040" s="285">
        <v>39121529</v>
      </c>
      <c r="D1040" s="118" t="s">
        <v>382</v>
      </c>
      <c r="E1040" s="312">
        <v>5</v>
      </c>
      <c r="F1040" s="312">
        <v>5</v>
      </c>
      <c r="G1040" s="312">
        <v>5</v>
      </c>
      <c r="H1040" s="312">
        <v>5</v>
      </c>
      <c r="I1040" s="89">
        <f t="shared" si="33"/>
        <v>20</v>
      </c>
      <c r="J1040" s="182">
        <v>450</v>
      </c>
      <c r="K1040" s="91">
        <f t="shared" si="32"/>
        <v>9000</v>
      </c>
      <c r="L1040" s="173"/>
      <c r="M1040" s="231"/>
      <c r="N1040" s="232"/>
      <c r="O1040" s="231"/>
      <c r="P1040" s="232"/>
      <c r="Q1040" s="197"/>
      <c r="R1040" s="197" t="s">
        <v>1497</v>
      </c>
      <c r="S1040" s="197"/>
    </row>
    <row r="1041" spans="1:19" ht="48" customHeight="1">
      <c r="A1041" s="13"/>
      <c r="B1041" s="118" t="s">
        <v>1498</v>
      </c>
      <c r="C1041" s="285">
        <v>32121500</v>
      </c>
      <c r="D1041" s="118" t="s">
        <v>382</v>
      </c>
      <c r="E1041" s="312">
        <v>5</v>
      </c>
      <c r="F1041" s="312">
        <v>5</v>
      </c>
      <c r="G1041" s="312">
        <v>5</v>
      </c>
      <c r="H1041" s="312"/>
      <c r="I1041" s="89">
        <f t="shared" si="33"/>
        <v>15</v>
      </c>
      <c r="J1041" s="182">
        <v>250</v>
      </c>
      <c r="K1041" s="91">
        <f t="shared" si="32"/>
        <v>3750</v>
      </c>
      <c r="L1041" s="173"/>
      <c r="M1041" s="231"/>
      <c r="N1041" s="232"/>
      <c r="O1041" s="231"/>
      <c r="P1041" s="232"/>
      <c r="Q1041" s="197"/>
      <c r="R1041" s="197" t="s">
        <v>1499</v>
      </c>
      <c r="S1041" s="197"/>
    </row>
    <row r="1042" spans="1:19" ht="48" customHeight="1">
      <c r="A1042" s="13"/>
      <c r="B1042" s="118" t="s">
        <v>1498</v>
      </c>
      <c r="C1042" s="285">
        <v>32121500</v>
      </c>
      <c r="D1042" s="118" t="s">
        <v>382</v>
      </c>
      <c r="E1042" s="312">
        <v>10</v>
      </c>
      <c r="F1042" s="312">
        <v>10</v>
      </c>
      <c r="G1042" s="312">
        <v>10</v>
      </c>
      <c r="H1042" s="312">
        <v>10</v>
      </c>
      <c r="I1042" s="89">
        <f t="shared" si="33"/>
        <v>40</v>
      </c>
      <c r="J1042" s="182">
        <v>300</v>
      </c>
      <c r="K1042" s="91">
        <f t="shared" si="32"/>
        <v>12000</v>
      </c>
      <c r="L1042" s="173"/>
      <c r="M1042" s="231"/>
      <c r="N1042" s="232"/>
      <c r="O1042" s="231"/>
      <c r="P1042" s="232"/>
      <c r="Q1042" s="197"/>
      <c r="R1042" s="197" t="s">
        <v>1500</v>
      </c>
      <c r="S1042" s="197"/>
    </row>
    <row r="1043" spans="1:19" ht="48" customHeight="1">
      <c r="A1043" s="13"/>
      <c r="B1043" s="118" t="s">
        <v>1501</v>
      </c>
      <c r="C1043" s="285">
        <v>27111701</v>
      </c>
      <c r="D1043" s="118" t="s">
        <v>382</v>
      </c>
      <c r="E1043" s="312"/>
      <c r="F1043" s="312">
        <v>1</v>
      </c>
      <c r="G1043" s="312"/>
      <c r="H1043" s="312"/>
      <c r="I1043" s="89">
        <f t="shared" si="33"/>
        <v>1</v>
      </c>
      <c r="J1043" s="182">
        <v>300</v>
      </c>
      <c r="K1043" s="91">
        <f t="shared" si="32"/>
        <v>300</v>
      </c>
      <c r="L1043" s="313"/>
      <c r="M1043" s="231"/>
      <c r="N1043" s="232"/>
      <c r="O1043" s="231"/>
      <c r="P1043" s="232"/>
      <c r="Q1043" s="197"/>
      <c r="R1043" s="197"/>
      <c r="S1043" s="197"/>
    </row>
    <row r="1044" spans="1:19" ht="48" customHeight="1">
      <c r="A1044" s="13"/>
      <c r="B1044" s="118" t="s">
        <v>1502</v>
      </c>
      <c r="C1044" s="285">
        <v>26121520</v>
      </c>
      <c r="D1044" s="118" t="s">
        <v>489</v>
      </c>
      <c r="E1044" s="312">
        <v>2</v>
      </c>
      <c r="F1044" s="312">
        <v>1</v>
      </c>
      <c r="G1044" s="312">
        <v>1</v>
      </c>
      <c r="H1044" s="312">
        <v>1</v>
      </c>
      <c r="I1044" s="89">
        <f t="shared" si="33"/>
        <v>5</v>
      </c>
      <c r="J1044" s="182">
        <v>50</v>
      </c>
      <c r="K1044" s="91">
        <f t="shared" si="32"/>
        <v>250</v>
      </c>
      <c r="L1044" s="173"/>
      <c r="M1044" s="231"/>
      <c r="N1044" s="232"/>
      <c r="O1044" s="231"/>
      <c r="P1044" s="232"/>
      <c r="Q1044" s="197"/>
      <c r="R1044" s="197" t="s">
        <v>1503</v>
      </c>
      <c r="S1044" s="197"/>
    </row>
    <row r="1045" spans="1:19" ht="48" customHeight="1">
      <c r="A1045" s="13"/>
      <c r="B1045" s="118" t="s">
        <v>1504</v>
      </c>
      <c r="C1045" s="285">
        <v>23101510</v>
      </c>
      <c r="D1045" s="118"/>
      <c r="E1045" s="312"/>
      <c r="F1045" s="312">
        <v>1</v>
      </c>
      <c r="G1045" s="312"/>
      <c r="H1045" s="312"/>
      <c r="I1045" s="89">
        <f t="shared" si="33"/>
        <v>1</v>
      </c>
      <c r="J1045" s="182">
        <v>4500</v>
      </c>
      <c r="K1045" s="91">
        <f t="shared" si="32"/>
        <v>4500</v>
      </c>
      <c r="L1045" s="173"/>
      <c r="M1045" s="231"/>
      <c r="N1045" s="232"/>
      <c r="O1045" s="231"/>
      <c r="P1045" s="232"/>
      <c r="Q1045" s="197"/>
      <c r="R1045" s="197" t="s">
        <v>1505</v>
      </c>
      <c r="S1045" s="197"/>
    </row>
    <row r="1046" spans="1:19" ht="48" customHeight="1">
      <c r="A1046" s="13"/>
      <c r="B1046" s="118" t="s">
        <v>1506</v>
      </c>
      <c r="C1046" s="285"/>
      <c r="D1046" s="118"/>
      <c r="E1046" s="312"/>
      <c r="F1046" s="312">
        <v>1</v>
      </c>
      <c r="G1046" s="312"/>
      <c r="H1046" s="312"/>
      <c r="I1046" s="89">
        <f t="shared" si="33"/>
        <v>1</v>
      </c>
      <c r="J1046" s="182">
        <v>11700</v>
      </c>
      <c r="K1046" s="91">
        <f t="shared" si="32"/>
        <v>11700</v>
      </c>
      <c r="L1046" s="173"/>
      <c r="M1046" s="231"/>
      <c r="N1046" s="232"/>
      <c r="O1046" s="231"/>
      <c r="P1046" s="232"/>
      <c r="Q1046" s="197"/>
      <c r="R1046" s="197" t="s">
        <v>1507</v>
      </c>
      <c r="S1046" s="197"/>
    </row>
    <row r="1047" spans="1:19" ht="48" customHeight="1">
      <c r="A1047" s="13"/>
      <c r="B1047" s="118" t="s">
        <v>1508</v>
      </c>
      <c r="C1047" s="285"/>
      <c r="D1047" s="118" t="s">
        <v>382</v>
      </c>
      <c r="E1047" s="312"/>
      <c r="F1047" s="312">
        <v>5</v>
      </c>
      <c r="G1047" s="312"/>
      <c r="H1047" s="312"/>
      <c r="I1047" s="89">
        <f t="shared" si="33"/>
        <v>5</v>
      </c>
      <c r="J1047" s="182">
        <v>450</v>
      </c>
      <c r="K1047" s="91">
        <f t="shared" si="32"/>
        <v>2250</v>
      </c>
      <c r="L1047" s="173"/>
      <c r="M1047" s="231"/>
      <c r="N1047" s="232"/>
      <c r="O1047" s="231"/>
      <c r="P1047" s="232"/>
      <c r="Q1047" s="197"/>
      <c r="R1047" s="197" t="s">
        <v>1509</v>
      </c>
      <c r="S1047" s="197"/>
    </row>
    <row r="1048" spans="1:19" ht="48" customHeight="1">
      <c r="A1048" s="13"/>
      <c r="B1048" s="118" t="s">
        <v>1510</v>
      </c>
      <c r="C1048" s="285"/>
      <c r="D1048" s="118" t="s">
        <v>382</v>
      </c>
      <c r="E1048" s="312"/>
      <c r="F1048" s="312">
        <v>100</v>
      </c>
      <c r="G1048" s="312"/>
      <c r="H1048" s="312"/>
      <c r="I1048" s="89">
        <f t="shared" si="33"/>
        <v>100</v>
      </c>
      <c r="J1048" s="182">
        <v>100</v>
      </c>
      <c r="K1048" s="91">
        <f t="shared" si="32"/>
        <v>10000</v>
      </c>
      <c r="L1048" s="173"/>
      <c r="M1048" s="231"/>
      <c r="N1048" s="232"/>
      <c r="O1048" s="231"/>
      <c r="P1048" s="232"/>
      <c r="Q1048" s="197"/>
      <c r="R1048" s="197" t="s">
        <v>1511</v>
      </c>
      <c r="S1048" s="197"/>
    </row>
    <row r="1049" spans="1:19" ht="48" customHeight="1">
      <c r="A1049" s="13"/>
      <c r="B1049" s="118" t="s">
        <v>1512</v>
      </c>
      <c r="C1049" s="285">
        <v>27111509</v>
      </c>
      <c r="D1049" s="118" t="s">
        <v>382</v>
      </c>
      <c r="E1049" s="312"/>
      <c r="F1049" s="312">
        <v>1</v>
      </c>
      <c r="G1049" s="312"/>
      <c r="H1049" s="312"/>
      <c r="I1049" s="89">
        <f t="shared" si="33"/>
        <v>1</v>
      </c>
      <c r="J1049" s="182">
        <v>1000</v>
      </c>
      <c r="K1049" s="91">
        <f t="shared" si="32"/>
        <v>1000</v>
      </c>
      <c r="L1049" s="173"/>
      <c r="M1049" s="231"/>
      <c r="N1049" s="232"/>
      <c r="O1049" s="231"/>
      <c r="P1049" s="232"/>
      <c r="Q1049" s="197"/>
      <c r="R1049" s="197" t="s">
        <v>1513</v>
      </c>
      <c r="S1049" s="197"/>
    </row>
    <row r="1050" spans="1:19" ht="48" customHeight="1">
      <c r="A1050" s="13"/>
      <c r="B1050" s="259" t="s">
        <v>1514</v>
      </c>
      <c r="C1050" s="415">
        <v>56101520</v>
      </c>
      <c r="D1050" s="259" t="s">
        <v>382</v>
      </c>
      <c r="E1050" s="434"/>
      <c r="F1050" s="434"/>
      <c r="G1050" s="434"/>
      <c r="H1050" s="434"/>
      <c r="I1050" s="416">
        <f t="shared" si="33"/>
        <v>0</v>
      </c>
      <c r="J1050" s="427">
        <v>55000</v>
      </c>
      <c r="K1050" s="253">
        <f t="shared" si="32"/>
        <v>0</v>
      </c>
      <c r="L1050" s="296"/>
      <c r="M1050" s="231"/>
      <c r="N1050" s="232"/>
      <c r="O1050" s="231"/>
      <c r="P1050" s="232"/>
      <c r="Q1050" s="197">
        <v>56101520</v>
      </c>
      <c r="R1050" s="197"/>
      <c r="S1050" s="197"/>
    </row>
    <row r="1051" spans="1:19" s="257" customFormat="1" ht="48" customHeight="1">
      <c r="A1051" s="261"/>
      <c r="B1051" s="118" t="s">
        <v>1515</v>
      </c>
      <c r="C1051" s="285">
        <v>56101703</v>
      </c>
      <c r="D1051" s="118" t="s">
        <v>382</v>
      </c>
      <c r="E1051" s="312"/>
      <c r="F1051" s="312"/>
      <c r="G1051" s="312"/>
      <c r="H1051" s="312"/>
      <c r="I1051" s="89">
        <f t="shared" si="33"/>
        <v>0</v>
      </c>
      <c r="J1051" s="182">
        <v>11345</v>
      </c>
      <c r="K1051" s="91">
        <f t="shared" si="32"/>
        <v>0</v>
      </c>
      <c r="L1051" s="173"/>
      <c r="M1051" s="296"/>
      <c r="N1051" s="261"/>
      <c r="O1051" s="296"/>
      <c r="P1051" s="261"/>
      <c r="Q1051" s="256">
        <v>56101703</v>
      </c>
      <c r="R1051" s="256" t="s">
        <v>1516</v>
      </c>
      <c r="S1051" s="256"/>
    </row>
    <row r="1052" spans="1:19" s="257" customFormat="1" ht="48" customHeight="1">
      <c r="A1052" s="261"/>
      <c r="B1052" s="259" t="s">
        <v>1517</v>
      </c>
      <c r="C1052" s="415">
        <v>43211903</v>
      </c>
      <c r="D1052" s="259" t="s">
        <v>382</v>
      </c>
      <c r="E1052" s="434"/>
      <c r="F1052" s="434"/>
      <c r="G1052" s="434"/>
      <c r="H1052" s="434"/>
      <c r="I1052" s="416"/>
      <c r="J1052" s="427">
        <v>40000</v>
      </c>
      <c r="K1052" s="253">
        <f t="shared" si="32"/>
        <v>0</v>
      </c>
      <c r="L1052" s="296"/>
      <c r="M1052" s="296"/>
      <c r="N1052" s="261"/>
      <c r="O1052" s="296"/>
      <c r="P1052" s="261"/>
      <c r="Q1052" s="256"/>
      <c r="R1052" s="256" t="s">
        <v>1518</v>
      </c>
      <c r="S1052" s="256"/>
    </row>
    <row r="1053" spans="1:19" ht="48" customHeight="1">
      <c r="A1053" s="13"/>
      <c r="B1053" s="118" t="s">
        <v>1519</v>
      </c>
      <c r="C1053" s="285">
        <v>43211903</v>
      </c>
      <c r="D1053" s="118" t="s">
        <v>382</v>
      </c>
      <c r="E1053" s="312"/>
      <c r="F1053" s="312"/>
      <c r="G1053" s="312"/>
      <c r="H1053" s="312"/>
      <c r="I1053" s="89">
        <f t="shared" si="33"/>
        <v>0</v>
      </c>
      <c r="J1053" s="182">
        <v>30000</v>
      </c>
      <c r="K1053" s="91">
        <f t="shared" si="32"/>
        <v>0</v>
      </c>
      <c r="L1053" s="173"/>
      <c r="M1053" s="231"/>
      <c r="N1053" s="232"/>
      <c r="O1053" s="231"/>
      <c r="P1053" s="232"/>
      <c r="Q1053" s="197"/>
      <c r="R1053" s="197" t="s">
        <v>1520</v>
      </c>
      <c r="S1053" s="197"/>
    </row>
    <row r="1054" spans="1:19" ht="48" customHeight="1">
      <c r="A1054" s="13"/>
      <c r="B1054" s="259" t="s">
        <v>1521</v>
      </c>
      <c r="C1054" s="415">
        <v>43211903</v>
      </c>
      <c r="D1054" s="259" t="s">
        <v>382</v>
      </c>
      <c r="E1054" s="434"/>
      <c r="F1054" s="434"/>
      <c r="G1054" s="434"/>
      <c r="H1054" s="434"/>
      <c r="I1054" s="416">
        <f t="shared" si="33"/>
        <v>0</v>
      </c>
      <c r="J1054" s="427">
        <v>8000</v>
      </c>
      <c r="K1054" s="253">
        <f t="shared" si="32"/>
        <v>0</v>
      </c>
      <c r="L1054" s="296"/>
      <c r="M1054" s="231"/>
      <c r="N1054" s="232"/>
      <c r="O1054" s="231"/>
      <c r="P1054" s="232"/>
      <c r="Q1054" s="197"/>
      <c r="R1054" s="197" t="s">
        <v>1522</v>
      </c>
      <c r="S1054" s="197"/>
    </row>
    <row r="1055" spans="1:19" ht="48" customHeight="1">
      <c r="A1055" s="13"/>
      <c r="B1055" s="118" t="s">
        <v>1523</v>
      </c>
      <c r="C1055" s="285">
        <v>39121549</v>
      </c>
      <c r="D1055" s="118" t="s">
        <v>382</v>
      </c>
      <c r="E1055" s="312">
        <v>3</v>
      </c>
      <c r="F1055" s="312">
        <v>6</v>
      </c>
      <c r="G1055" s="312">
        <v>3</v>
      </c>
      <c r="H1055" s="312"/>
      <c r="I1055" s="89">
        <f t="shared" si="33"/>
        <v>12</v>
      </c>
      <c r="J1055" s="182">
        <v>1700</v>
      </c>
      <c r="K1055" s="91">
        <f t="shared" si="32"/>
        <v>20400</v>
      </c>
      <c r="L1055" s="173"/>
      <c r="M1055" s="231"/>
      <c r="N1055" s="232"/>
      <c r="O1055" s="231"/>
      <c r="P1055" s="232"/>
      <c r="Q1055" s="197"/>
      <c r="R1055" s="197" t="s">
        <v>1524</v>
      </c>
      <c r="S1055" s="197"/>
    </row>
    <row r="1056" spans="1:19" ht="48" customHeight="1">
      <c r="A1056" s="13"/>
      <c r="B1056" s="118" t="s">
        <v>1525</v>
      </c>
      <c r="C1056" s="285"/>
      <c r="D1056" s="118" t="s">
        <v>382</v>
      </c>
      <c r="E1056" s="312">
        <v>12</v>
      </c>
      <c r="F1056" s="312"/>
      <c r="G1056" s="312"/>
      <c r="H1056" s="312"/>
      <c r="I1056" s="89">
        <f t="shared" si="33"/>
        <v>12</v>
      </c>
      <c r="J1056" s="182">
        <v>375</v>
      </c>
      <c r="K1056" s="91">
        <f t="shared" si="32"/>
        <v>4500</v>
      </c>
      <c r="L1056" s="173"/>
      <c r="M1056" s="231"/>
      <c r="N1056" s="232"/>
      <c r="O1056" s="231"/>
      <c r="P1056" s="232"/>
      <c r="Q1056" s="197"/>
      <c r="R1056" s="197" t="s">
        <v>1526</v>
      </c>
      <c r="S1056" s="197"/>
    </row>
    <row r="1057" spans="1:19" ht="48" customHeight="1">
      <c r="A1057" s="13"/>
      <c r="B1057" s="118" t="s">
        <v>1527</v>
      </c>
      <c r="C1057" s="285">
        <v>40101701</v>
      </c>
      <c r="D1057" s="118" t="s">
        <v>382</v>
      </c>
      <c r="E1057" s="312">
        <v>1</v>
      </c>
      <c r="F1057" s="312">
        <v>1</v>
      </c>
      <c r="G1057" s="312"/>
      <c r="H1057" s="312"/>
      <c r="I1057" s="89">
        <f t="shared" si="33"/>
        <v>2</v>
      </c>
      <c r="J1057" s="182">
        <v>4500</v>
      </c>
      <c r="K1057" s="91">
        <f t="shared" si="32"/>
        <v>9000</v>
      </c>
      <c r="L1057" s="173"/>
      <c r="M1057" s="231"/>
      <c r="N1057" s="232"/>
      <c r="O1057" s="231"/>
      <c r="P1057" s="232"/>
      <c r="Q1057" s="197"/>
      <c r="R1057" s="197" t="s">
        <v>1528</v>
      </c>
      <c r="S1057" s="197"/>
    </row>
    <row r="1058" spans="1:19" ht="48" customHeight="1">
      <c r="A1058" s="13"/>
      <c r="B1058" s="118" t="s">
        <v>1529</v>
      </c>
      <c r="C1058" s="285">
        <v>40101701</v>
      </c>
      <c r="D1058" s="118" t="s">
        <v>382</v>
      </c>
      <c r="E1058" s="312">
        <v>1</v>
      </c>
      <c r="F1058" s="312">
        <v>1</v>
      </c>
      <c r="G1058" s="312">
        <v>1</v>
      </c>
      <c r="H1058" s="312">
        <v>1</v>
      </c>
      <c r="I1058" s="89">
        <f t="shared" si="33"/>
        <v>4</v>
      </c>
      <c r="J1058" s="182">
        <v>4500</v>
      </c>
      <c r="K1058" s="91">
        <f t="shared" si="32"/>
        <v>18000</v>
      </c>
      <c r="L1058" s="173"/>
      <c r="M1058" s="231"/>
      <c r="N1058" s="232"/>
      <c r="O1058" s="231"/>
      <c r="P1058" s="232"/>
      <c r="Q1058" s="197"/>
      <c r="R1058" s="197" t="s">
        <v>1530</v>
      </c>
      <c r="S1058" s="197"/>
    </row>
    <row r="1059" spans="1:19" ht="48" customHeight="1">
      <c r="A1059" s="13"/>
      <c r="B1059" s="118" t="s">
        <v>1531</v>
      </c>
      <c r="C1059" s="285">
        <v>27112504</v>
      </c>
      <c r="D1059" s="118" t="s">
        <v>382</v>
      </c>
      <c r="E1059" s="312">
        <v>200</v>
      </c>
      <c r="F1059" s="312"/>
      <c r="G1059" s="312"/>
      <c r="H1059" s="312"/>
      <c r="I1059" s="89">
        <f t="shared" si="33"/>
        <v>200</v>
      </c>
      <c r="J1059" s="182">
        <v>15</v>
      </c>
      <c r="K1059" s="91">
        <f t="shared" si="32"/>
        <v>3000</v>
      </c>
      <c r="L1059" s="173"/>
      <c r="M1059" s="231"/>
      <c r="N1059" s="232"/>
      <c r="O1059" s="231"/>
      <c r="P1059" s="232"/>
      <c r="Q1059" s="197"/>
      <c r="R1059" s="197" t="s">
        <v>1532</v>
      </c>
      <c r="S1059" s="197"/>
    </row>
    <row r="1060" spans="1:19" ht="48" customHeight="1">
      <c r="A1060" s="13"/>
      <c r="B1060" s="118" t="s">
        <v>1533</v>
      </c>
      <c r="C1060" s="285">
        <v>31201605</v>
      </c>
      <c r="D1060" s="118" t="s">
        <v>1534</v>
      </c>
      <c r="E1060" s="312">
        <v>1</v>
      </c>
      <c r="F1060" s="312"/>
      <c r="G1060" s="312"/>
      <c r="H1060" s="312"/>
      <c r="I1060" s="89">
        <f t="shared" si="33"/>
        <v>1</v>
      </c>
      <c r="J1060" s="182">
        <v>3500</v>
      </c>
      <c r="K1060" s="91">
        <f t="shared" si="32"/>
        <v>3500</v>
      </c>
      <c r="L1060" s="173"/>
      <c r="M1060" s="231"/>
      <c r="N1060" s="232"/>
      <c r="O1060" s="231"/>
      <c r="P1060" s="232"/>
      <c r="Q1060" s="197"/>
      <c r="R1060" s="197" t="s">
        <v>1535</v>
      </c>
      <c r="S1060" s="197"/>
    </row>
    <row r="1061" spans="1:19" ht="48" customHeight="1">
      <c r="A1061" s="13"/>
      <c r="B1061" s="118" t="s">
        <v>1536</v>
      </c>
      <c r="C1061" s="285">
        <v>31201605</v>
      </c>
      <c r="D1061" s="118" t="s">
        <v>1537</v>
      </c>
      <c r="E1061" s="312">
        <v>5</v>
      </c>
      <c r="F1061" s="312">
        <v>5</v>
      </c>
      <c r="G1061" s="312">
        <v>5</v>
      </c>
      <c r="H1061" s="312">
        <v>5</v>
      </c>
      <c r="I1061" s="89">
        <f t="shared" si="33"/>
        <v>20</v>
      </c>
      <c r="J1061" s="182">
        <v>200</v>
      </c>
      <c r="K1061" s="91">
        <f t="shared" si="32"/>
        <v>4000</v>
      </c>
      <c r="L1061" s="173"/>
      <c r="M1061" s="231"/>
      <c r="N1061" s="232"/>
      <c r="O1061" s="231"/>
      <c r="P1061" s="232"/>
      <c r="Q1061" s="197"/>
      <c r="R1061" s="197" t="s">
        <v>1538</v>
      </c>
      <c r="S1061" s="197"/>
    </row>
    <row r="1062" spans="1:18" s="451" customFormat="1" ht="48" customHeight="1">
      <c r="A1062" s="443"/>
      <c r="B1062" s="444"/>
      <c r="C1062" s="445"/>
      <c r="D1062" s="444"/>
      <c r="E1062" s="446"/>
      <c r="F1062" s="446"/>
      <c r="G1062" s="446"/>
      <c r="H1062" s="446"/>
      <c r="I1062" s="447"/>
      <c r="J1062" s="448"/>
      <c r="K1062" s="467">
        <f>SUM(K12+K13+K90+K91+K92+K97+K136+K146+K179+K208+K214+K216+K220+K241+K243+K249+K254+K397+K399+K483+K484+K491+K492+K517+K518+K521+K528+K615+K738+K849+K887+K923+K924+K925)</f>
        <v>26000</v>
      </c>
      <c r="L1062" s="449" t="s">
        <v>1672</v>
      </c>
      <c r="M1062" s="450"/>
      <c r="N1062" s="450"/>
      <c r="R1062" s="452" t="s">
        <v>376</v>
      </c>
    </row>
    <row r="1063" spans="1:18" s="441" customFormat="1" ht="48" customHeight="1">
      <c r="A1063" s="468"/>
      <c r="B1063" s="469"/>
      <c r="C1063" s="470"/>
      <c r="D1063" s="469"/>
      <c r="E1063" s="471"/>
      <c r="F1063" s="471"/>
      <c r="G1063" s="471"/>
      <c r="H1063" s="471"/>
      <c r="I1063" s="472"/>
      <c r="J1063" s="473"/>
      <c r="K1063" s="475">
        <f>SUM(K370+K371+K373+K374+K647+K648+K660+K668+K669+K670+K671+K672+K673+K674+K675+K679+K680+K681+K685+K686+K687+K688+K690+K691+K692+K694+K695+K718+K719+K720+K726+K727+K728+K739+K740)</f>
        <v>4575320</v>
      </c>
      <c r="L1063" s="487" t="s">
        <v>1673</v>
      </c>
      <c r="M1063" s="474"/>
      <c r="N1063" s="468"/>
      <c r="R1063" s="442"/>
    </row>
    <row r="1064" spans="1:18" s="273" customFormat="1" ht="48" customHeight="1">
      <c r="A1064" s="476"/>
      <c r="B1064" s="477"/>
      <c r="C1064" s="478"/>
      <c r="D1064" s="477"/>
      <c r="E1064" s="479"/>
      <c r="F1064" s="479"/>
      <c r="G1064" s="479"/>
      <c r="H1064" s="479"/>
      <c r="I1064" s="480"/>
      <c r="J1064" s="481"/>
      <c r="K1064" s="483">
        <f>SUM(K697+K698+K699+K700+K701+K702+K703+K704+K705+K706+K707+K708+K709+K710+K711+K712+K713+K714+K715+K716+K717)</f>
        <v>0</v>
      </c>
      <c r="L1064" s="488" t="s">
        <v>1674</v>
      </c>
      <c r="M1064" s="482"/>
      <c r="N1064" s="476"/>
      <c r="R1064" s="274"/>
    </row>
    <row r="1065" spans="1:14" ht="48" customHeight="1">
      <c r="A1065" s="25"/>
      <c r="B1065" s="158" t="s">
        <v>917</v>
      </c>
      <c r="C1065" s="294"/>
      <c r="D1065" s="118"/>
      <c r="E1065" s="177"/>
      <c r="F1065" s="177"/>
      <c r="G1065" s="177"/>
      <c r="H1065" s="177"/>
      <c r="I1065" s="178">
        <f>E1065+F1065+G1065+H1065</f>
        <v>0</v>
      </c>
      <c r="J1065" s="179"/>
      <c r="K1065" s="484">
        <f>SUM(K12:K1061)</f>
        <v>31733616.169999994</v>
      </c>
      <c r="L1065" s="180"/>
      <c r="M1065" s="99"/>
      <c r="N1065" s="99"/>
    </row>
    <row r="1066" spans="1:14" s="461" customFormat="1" ht="31.5" customHeight="1">
      <c r="A1066" s="454"/>
      <c r="B1066" s="116"/>
      <c r="C1066" s="455"/>
      <c r="D1066" s="116"/>
      <c r="E1066" s="456"/>
      <c r="F1066" s="456"/>
      <c r="G1066" s="456"/>
      <c r="H1066" s="456"/>
      <c r="I1066" s="457">
        <f>E1066+F1066+G1066+H1066</f>
        <v>0</v>
      </c>
      <c r="J1066" s="458"/>
      <c r="K1066" s="459"/>
      <c r="L1066" s="459"/>
      <c r="M1066" s="460"/>
      <c r="N1066" s="460"/>
    </row>
    <row r="1067" spans="2:3" s="465" customFormat="1" ht="31.5" customHeight="1">
      <c r="B1067" s="486"/>
      <c r="C1067" s="466"/>
    </row>
    <row r="1068" spans="2:13" s="461" customFormat="1" ht="31.5" customHeight="1">
      <c r="B1068" s="462"/>
      <c r="C1068" s="463"/>
      <c r="D1068" s="464"/>
      <c r="E1068" s="464"/>
      <c r="F1068" s="464"/>
      <c r="G1068" s="464"/>
      <c r="H1068" s="464"/>
      <c r="I1068" s="464"/>
      <c r="J1068" s="464"/>
      <c r="K1068" s="464"/>
      <c r="L1068" s="464"/>
      <c r="M1068" s="464"/>
    </row>
    <row r="1069" spans="2:13" s="461" customFormat="1" ht="31.5" customHeight="1">
      <c r="B1069" s="462"/>
      <c r="C1069" s="463"/>
      <c r="D1069" s="464"/>
      <c r="E1069" s="464"/>
      <c r="F1069" s="464"/>
      <c r="G1069" s="464"/>
      <c r="H1069" s="464"/>
      <c r="I1069" s="464"/>
      <c r="J1069" s="464"/>
      <c r="K1069" s="464"/>
      <c r="L1069" s="464"/>
      <c r="M1069" s="464"/>
    </row>
    <row r="1070" spans="2:13" s="461" customFormat="1" ht="31.5" customHeight="1">
      <c r="B1070" s="486"/>
      <c r="C1070" s="463"/>
      <c r="D1070" s="464"/>
      <c r="E1070" s="464"/>
      <c r="F1070" s="464"/>
      <c r="G1070" s="464"/>
      <c r="H1070" s="464"/>
      <c r="I1070" s="464"/>
      <c r="J1070" s="464"/>
      <c r="K1070" s="464"/>
      <c r="L1070" s="464"/>
      <c r="M1070" s="464"/>
    </row>
    <row r="1074" ht="18">
      <c r="J1074" s="183"/>
    </row>
    <row r="1081" ht="18">
      <c r="B1081" s="485"/>
    </row>
  </sheetData>
  <sheetProtection/>
  <mergeCells count="6">
    <mergeCell ref="A3:A5"/>
    <mergeCell ref="A6:M6"/>
    <mergeCell ref="D10:G10"/>
    <mergeCell ref="C4:J4"/>
    <mergeCell ref="D8:J8"/>
    <mergeCell ref="F5:H5"/>
  </mergeCells>
  <dataValidations count="57">
    <dataValidation allowBlank="1" showInputMessage="1" showErrorMessage="1" promptTitle="PACC" prompt="Digite el precio unitario estimado.&#10;" sqref="J12:J14 J1062:J1064 J645:J994 J237:J643 J88:J235 J16:J85 K12:K1064"/>
    <dataValidation type="list" allowBlank="1" showInputMessage="1" showErrorMessage="1" promptTitle="PACC" prompt="Seleccione el Código de Bienes y Servicios.&#10;" sqref="A879 A863:A875 A915:A923 A861 A838:A841 A829:A836 A770:A777 A652:A655 A600:A601 A487:A488 A440 A427:A428 A197:A209 A135:A137 A482:A483 A445 A343:A376 A755:A760 A145:A193 A753 A555 A892 A850:A858 A806:A817 A51:A61 A550:A553 A89:A95 A142:A143 A641:A646 A557:A565 A503 A448 A514:A518 A567 A569:A578 A12:A49 A463:A472 A474 A478:A480 A520:A522 A738:A747 A443 A505:A508 A110:A132 A212:A220 A64:A74 A76:A82 A378:A386 A388:A417 A665:A736 A897 A899 A525:A526 A529:A548 A97:A107 A821:A827 A84:A87 A843:A847 A1062:A1064">
      <formula1>$R$12:$R$1062</formula1>
    </dataValidation>
    <dataValidation allowBlank="1" showInputMessage="1" showErrorMessage="1" promptTitle="PACC" prompt="Digite la fuente de financiamiento del procedimiento de referencia." sqref="N237:N753 N1062:N1064 N12:N235 N755:N994"/>
    <dataValidation allowBlank="1" showInputMessage="1" showErrorMessage="1" promptTitle="PACC" prompt="Este valor se calculará sumando los costos totales que posean el mismo Código de Catálogo de Bienes y Servicios." sqref="L567:L753 L1062:L1064 L12:L235 L237:L565 L755:L994"/>
    <dataValidation type="list" allowBlank="1" showInputMessage="1" showErrorMessage="1" promptTitle="PACC" prompt="Seleccione el procedimiento de selección." sqref="M505:M511 M1062:M1064 M520:M523 M569:M578 M557:M567 M514:M518 M600:M646 M555 M550:M553 M482:M483 M478:M480 M474 M463:M472 M448 M487:M503 M665:M747 M652:M655 M525:M548 M378:M445 M343:M376 M135:M137 M197:M220 M195 M145:M193 M139:M143 M51:M61 M89:M95 M97:M133 M64:M87 M12:M49 M889 M829:M836 M755:M760 M762:M817 M753 M821:M827 M915:M923 M896:M913 M892:M894 M863:M875 M879 M838:M841 M843:M861">
      <formula1>$U$12:$U$19</formula1>
    </dataValidation>
    <dataValidation type="list" allowBlank="1" showInputMessage="1" showErrorMessage="1" promptTitle="PACC" prompt="Seleccione el Código de Bienes y Servicios.&#10;" sqref="A862 A88 A876:A878 A842">
      <formula1>$R$12:$R$558</formula1>
    </dataValidation>
    <dataValidation type="list" allowBlank="1" showInputMessage="1" showErrorMessage="1" promptTitle="PACC" prompt="Seleccione el Código de Bienes y Servicios.&#10;" sqref="A837 A828">
      <formula1>$R$12:$R$563</formula1>
    </dataValidation>
    <dataValidation type="list" allowBlank="1" showInputMessage="1" showErrorMessage="1" promptTitle="PACC" prompt="Seleccione el Código de Bienes y Servicios.&#10;" sqref="A900:A913 A778:A805 A632:A640">
      <formula1>$R$12:$R$818</formula1>
    </dataValidation>
    <dataValidation type="list" allowBlank="1" showInputMessage="1" showErrorMessage="1" promptTitle="PACC" prompt="Seleccione el Código de Bienes y Servicios.&#10;" sqref="A849 A898">
      <formula1>$R$12:$R$865</formula1>
    </dataValidation>
    <dataValidation type="list" allowBlank="1" showInputMessage="1" showErrorMessage="1" promptTitle="PACC" prompt="Seleccione el Código de Bienes y Servicios.&#10;" sqref="A848 A894 A737">
      <formula1>$R$12:$R$873</formula1>
    </dataValidation>
    <dataValidation type="list" allowBlank="1" showInputMessage="1" showErrorMessage="1" promptTitle="PACC" prompt="Seleccione el Código de Bienes y Servicios.&#10;" sqref="A895 A475:A476 A481 A473 A458:A462 A449:A451 A50 A446:A447">
      <formula1>$R$12:$R$608</formula1>
    </dataValidation>
    <dataValidation type="list" allowBlank="1" showInputMessage="1" showErrorMessage="1" promptTitle="PACC" prompt="Seleccione el Código de Bienes y Servicios.&#10;" sqref="A891 A579:A599 A568">
      <formula1>$R$12:$R$639</formula1>
    </dataValidation>
    <dataValidation type="list" allowBlank="1" showInputMessage="1" showErrorMessage="1" promptTitle="PACC" prompt="Seleccione el Código de Bienes y Servicios.&#10;" sqref="A896 A762:A769 A893">
      <formula1>$R$12:$R$917</formula1>
    </dataValidation>
    <dataValidation type="list" allowBlank="1" showInputMessage="1" showErrorMessage="1" promptTitle="PACC" prompt="Seleccione el Código de Bienes y Servicios.&#10;" sqref="A859:A860">
      <formula1>$R$12:$R$915</formula1>
    </dataValidation>
    <dataValidation type="list" allowBlank="1" showInputMessage="1" showErrorMessage="1" promptTitle="PACC" prompt="Seleccione el Código de Bienes y Servicios.&#10;" sqref="A880:A888 A890 A452:A457">
      <formula1>$R$12:$R$791</formula1>
    </dataValidation>
    <dataValidation type="list" allowBlank="1" showInputMessage="1" showErrorMessage="1" promptTitle="PACC" prompt="Seleccione el Código de Bienes y Servicios.&#10;" sqref="A914 A647:A651 A477 A761 A819:A820">
      <formula1>$R$12:$R$606</formula1>
    </dataValidation>
    <dataValidation allowBlank="1" showInputMessage="1" showErrorMessage="1" promptTitle="PACC" prompt="Digite la descripción de la compra o contratación." sqref="B851:C857 B921:C1064 B452:B456 B551:C552 B449 B444 B512:C513 B556 B538:C538 B545:C545 B490:B493 C405:C408 B402:B408 B355:C356 C669:C672 B648:C649 B866:C872 B690:B694 B308 B245:C249 B193:C209 B229:C230 C303 C117:C118 C54:C55 B240:C240 B263:C264 C233 B14:B87 C14 C17:C18 C26 C28 C41 C45 C47 C49:C50 B89:B179 C113 B212:C219 B302:B303 B267:C268 B312 B844:C844 C828 B766:C766 B768:C769 B761:C761 B830:C834"/>
    <dataValidation allowBlank="1" showInputMessage="1" showErrorMessage="1" promptTitle="PACC" prompt="Digite la unidad de medida.&#10;&#10;" sqref="D512:D513 D921:D1064 D444 D449 D488:D493 D556 D503:D507 D393:D442 D366:D386 D388 D245:D305 D89:D235 D12:D87 D237:D240 D307:D364 D761 D754"/>
    <dataValidation type="list" allowBlank="1" showInputMessage="1" showErrorMessage="1" promptTitle="PACC" prompt="Seleccione el procedimiento de selección." sqref="M914 M524 M504 M549 M568 M554 M519 M556 M512:M513 M579:M599 M475:M477 M481 M484:M486 M473 M449:M462 M446:M447 M656:M664 M647:M651 M377 M88 M138 M134 M50 M196 M194 M144 M62:M63 M237:M342 M221:M235 M96 M761 M818:M820 M748:M752 M828 M895 M837 M842 M876:M878 M862 M880:M888 M890:M891">
      <formula1>$U$12:$U$18</formula1>
    </dataValidation>
    <dataValidation type="list" allowBlank="1" showInputMessage="1" showErrorMessage="1" promptTitle="PACC" prompt="Seleccione el Código de Bienes y Servicios.&#10;" sqref="A889">
      <formula1>$R$12:$R$805</formula1>
    </dataValidation>
    <dataValidation type="list" allowBlank="1" showInputMessage="1" showErrorMessage="1" promptTitle="PACC" prompt="Seleccione el Código de Bienes y Servicios.&#10;" sqref="A924:A994">
      <formula1>$U$12:$U$904</formula1>
    </dataValidation>
    <dataValidation type="list" allowBlank="1" showInputMessage="1" showErrorMessage="1" promptTitle="PACC" prompt="Seleccione el procedimiento de selección." sqref="M924:M994">
      <formula1>$X$12:$X$19</formula1>
    </dataValidation>
    <dataValidation allowBlank="1" showInputMessage="1" showErrorMessage="1" promptTitle="PACC" prompt="Digite el valor adquirido." sqref="O924:O994"/>
    <dataValidation allowBlank="1" showInputMessage="1" showErrorMessage="1" promptTitle="PACC" prompt="Digite las observaciones que considere." sqref="P924:P994"/>
    <dataValidation type="list" allowBlank="1" showInputMessage="1" showErrorMessage="1" promptTitle="PACC" prompt="Seleccione el Código de Bienes y Servicios.&#10;" sqref="A748:A752 A144">
      <formula1>$R$12:$R$651</formula1>
    </dataValidation>
    <dataValidation type="list" allowBlank="1" showInputMessage="1" showErrorMessage="1" promptTitle="PACC" prompt="Seleccione el Código de Bienes y Servicios.&#10;" sqref="A818 A512:A513 A656:A660">
      <formula1>$R$12:$R$630</formula1>
    </dataValidation>
    <dataValidation type="list" allowBlank="1" showInputMessage="1" showErrorMessage="1" promptTitle="PACC" prompt="Seleccione el Código de Bienes y Servicios.&#10;" sqref="A661:A664 A504 A524 A549">
      <formula1>$R$12:$R$589</formula1>
    </dataValidation>
    <dataValidation type="list" allowBlank="1" showInputMessage="1" showErrorMessage="1" promptTitle="PACC" prompt="Seleccione el Código de Bienes y Servicios.&#10;" sqref="A627:A631">
      <formula1>$R$12:$R$876</formula1>
    </dataValidation>
    <dataValidation type="list" allowBlank="1" showInputMessage="1" showErrorMessage="1" promptTitle="PACC" prompt="Seleccione el Código de Bienes y Servicios.&#10;" sqref="A620:A626">
      <formula1>$R$12:$R$879</formula1>
    </dataValidation>
    <dataValidation type="list" allowBlank="1" showInputMessage="1" showErrorMessage="1" promptTitle="PACC" prompt="Seleccione el Código de Bienes y Servicios.&#10;" sqref="A619">
      <formula1>$R$12:$R$888</formula1>
    </dataValidation>
    <dataValidation type="list" allowBlank="1" showInputMessage="1" showErrorMessage="1" promptTitle="PACC" prompt="Seleccione el Código de Bienes y Servicios.&#10;" sqref="A495:A502">
      <formula1>$R$12:$R$817</formula1>
    </dataValidation>
    <dataValidation type="list" allowBlank="1" showInputMessage="1" showErrorMessage="1" promptTitle="PACC" prompt="Seleccione el Código de Bienes y Servicios.&#10;" sqref="A527:A528">
      <formula1>$R$12:$R$826</formula1>
    </dataValidation>
    <dataValidation type="list" allowBlank="1" showInputMessage="1" showErrorMessage="1" promptTitle="PACC" prompt="Seleccione el Código de Bienes y Servicios.&#10;" sqref="A602:A618">
      <formula1>$R$12:$R$890</formula1>
    </dataValidation>
    <dataValidation type="list" allowBlank="1" showInputMessage="1" showErrorMessage="1" promptTitle="PACC" prompt="Seleccione el Código de Bienes y Servicios.&#10;" sqref="A523 A489:A494 A509:A511 A441:A442 A439">
      <formula1>$R$12:$R$895</formula1>
    </dataValidation>
    <dataValidation type="list" allowBlank="1" showInputMessage="1" showErrorMessage="1" promptTitle="PACC" prompt="Seleccione el Código de Bienes y Servicios.&#10;" sqref="A554">
      <formula1>$R$12:$R$641</formula1>
    </dataValidation>
    <dataValidation type="list" allowBlank="1" showInputMessage="1" showErrorMessage="1" promptTitle="PACC" prompt="Seleccione el Código de Bienes y Servicios.&#10;" sqref="A519">
      <formula1>$R$12:$R$642</formula1>
    </dataValidation>
    <dataValidation type="list" allowBlank="1" showInputMessage="1" showErrorMessage="1" promptTitle="PACC" prompt="Seleccione el Código de Bienes y Servicios.&#10;" sqref="A556">
      <formula1>$R$12:$R$653</formula1>
    </dataValidation>
    <dataValidation type="list" allowBlank="1" showInputMessage="1" showErrorMessage="1" promptTitle="PACC" prompt="Seleccione el Código de Bienes y Servicios.&#10;" sqref="A437:A438">
      <formula1>$R$12:$R$896</formula1>
    </dataValidation>
    <dataValidation type="list" allowBlank="1" showInputMessage="1" showErrorMessage="1" promptTitle="PACC" prompt="Seleccione el Código de Bienes y Servicios.&#10;" sqref="A429:A436 A423:A426">
      <formula1>$R$12:$R$897</formula1>
    </dataValidation>
    <dataValidation type="list" allowBlank="1" showInputMessage="1" showErrorMessage="1" promptTitle="PACC" prompt="Seleccione el Código de Bienes y Servicios.&#10;" sqref="A484:A486">
      <formula1>$R$12:$R$607</formula1>
    </dataValidation>
    <dataValidation allowBlank="1" showInputMessage="1" showErrorMessage="1" promptTitle="PACC" prompt="Digite la cantidad requerida en este período.&#10;" sqref="E452:H456 H245:H264 E250:G264 E18:H18 E266:E269 G229:H230 E222:H225 E229:E230 E245:E249 E237:H240 F234 G245:G249 E235:H235 G266:H269 E270:H285 E287:H289 E295:E297 H290:H297 E290:G294 G295:G297 E36:H38 E162:H220"/>
    <dataValidation type="list" allowBlank="1" showInputMessage="1" showErrorMessage="1" promptTitle="PACC" prompt="Seleccione el Código de Bienes y Servicios.&#10;" sqref="A444 A195">
      <formula1>$Q$12:$Q$1071</formula1>
    </dataValidation>
    <dataValidation type="list" allowBlank="1" showInputMessage="1" showErrorMessage="1" promptTitle="PACC" prompt="Seleccione el Código de Bienes y Servicios.&#10;" sqref="A418:A422">
      <formula1>$R$12:$R$898</formula1>
    </dataValidation>
    <dataValidation type="list" allowBlank="1" showInputMessage="1" showErrorMessage="1" promptTitle="PACC" prompt="Seleccione el Código de Bienes y Servicios.&#10;" sqref="A387">
      <formula1>$R$12:$R$900</formula1>
    </dataValidation>
    <dataValidation type="list" allowBlank="1" showInputMessage="1" showErrorMessage="1" promptTitle="PACC" prompt="Seleccione el Código de Bienes y Servicios.&#10;" sqref="A377">
      <formula1>$R$12:$R$614</formula1>
    </dataValidation>
    <dataValidation allowBlank="1" showInputMessage="1" showErrorMessage="1" promptTitle="PACC" prompt="La cantidad total resultará de la suma de las cantidades requeridas en cada trimestre. " sqref="I12:I1064"/>
    <dataValidation type="list" allowBlank="1" showInputMessage="1" showErrorMessage="1" promptTitle="PACC" prompt="Seleccione el Código de Bienes y Servicios.&#10;" sqref="A96">
      <formula1>$R$12:$R$559</formula1>
    </dataValidation>
    <dataValidation type="list" allowBlank="1" showInputMessage="1" showErrorMessage="1" promptTitle="PACC" prompt="Seleccione el Código de Bienes y Servicios.&#10;" sqref="A108:A109">
      <formula1>$R$12:$R$828</formula1>
    </dataValidation>
    <dataValidation type="list" allowBlank="1" showInputMessage="1" showErrorMessage="1" promptTitle="PACC" prompt="Seleccione el Código de Bienes y Servicios.&#10;" sqref="A210:A211">
      <formula1>$R$12:$R$901</formula1>
    </dataValidation>
    <dataValidation type="list" allowBlank="1" showInputMessage="1" showErrorMessage="1" promptTitle="PACC" prompt="Seleccione el Código de Bienes y Servicios.&#10;" sqref="A139:A141">
      <formula1>$R$12:$R$903</formula1>
    </dataValidation>
    <dataValidation type="list" allowBlank="1" showInputMessage="1" showErrorMessage="1" promptTitle="PACC" prompt="Seleccione el Código de Bienes y Servicios.&#10;" sqref="A75 A83">
      <formula1>$R$12:$R$906</formula1>
    </dataValidation>
    <dataValidation type="list" allowBlank="1" showInputMessage="1" showErrorMessage="1" promptTitle="PACC" prompt="Seleccione el Código de Bienes y Servicios.&#10;" sqref="A134 A138">
      <formula1>$R$12:$R$590</formula1>
    </dataValidation>
    <dataValidation type="list" allowBlank="1" showInputMessage="1" showErrorMessage="1" promptTitle="PACC" prompt="Seleccione el Código de Bienes y Servicios.&#10;" sqref="A196">
      <formula1>$R$12:$R$644</formula1>
    </dataValidation>
    <dataValidation type="list" allowBlank="1" showInputMessage="1" showErrorMessage="1" promptTitle="PACC" prompt="Seleccione el Código de Bienes y Servicios.&#10;" sqref="A194">
      <formula1>$R$12:$R$645</formula1>
    </dataValidation>
    <dataValidation type="list" allowBlank="1" showInputMessage="1" showErrorMessage="1" promptTitle="PACC" prompt="Seleccione el Código de Bienes y Servicios.&#10;" sqref="A62:A63">
      <formula1>$R$12:$R$652</formula1>
    </dataValidation>
    <dataValidation type="list" allowBlank="1" showInputMessage="1" showErrorMessage="1" promptTitle="PACC" prompt="Seleccione el Código de Bienes y Servicios.&#10;" sqref="A221:A235 A237:A342">
      <formula1>$R$12:$R$792</formula1>
    </dataValidation>
    <dataValidation type="list" allowBlank="1" showInputMessage="1" showErrorMessage="1" promptTitle="PACC" prompt="Seleccione el Código de Bienes y Servicios.&#10;" sqref="A133">
      <formula1>$Q$12:$Q$1072</formula1>
    </dataValidation>
  </dataValidations>
  <printOptions horizontalCentered="1" verticalCentered="1"/>
  <pageMargins left="0.31496062992125984" right="0.31496062992125984" top="0.35433070866141736" bottom="0.35433070866141736" header="0.31496062992125984" footer="0.31496062992125984"/>
  <pageSetup horizontalDpi="600" verticalDpi="600" orientation="portrait" scale="25" r:id="rId5"/>
  <rowBreaks count="2" manualBreakCount="2">
    <brk id="110" max="11" man="1"/>
    <brk id="160" max="11" man="1"/>
  </rowBreaks>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dimension ref="A2:W371"/>
  <sheetViews>
    <sheetView zoomScale="90" zoomScaleNormal="90" zoomScalePageLayoutView="0" workbookViewId="0" topLeftCell="B11">
      <pane xSplit="3660" ySplit="315" topLeftCell="A1" activePane="bottomRight" state="split"/>
      <selection pane="topLeft" activeCell="J526" sqref="J526"/>
      <selection pane="topRight" activeCell="J526" sqref="J526"/>
      <selection pane="bottomLeft" activeCell="J526" sqref="J526"/>
      <selection pane="bottomRight" activeCell="J526" sqref="J526"/>
    </sheetView>
  </sheetViews>
  <sheetFormatPr defaultColWidth="11.421875" defaultRowHeight="15"/>
  <cols>
    <col min="1" max="1" width="75.00390625" style="1" customWidth="1"/>
    <col min="2" max="2" width="53.57421875" style="1" customWidth="1"/>
    <col min="3" max="3" width="25.140625" style="1" customWidth="1"/>
    <col min="4" max="4" width="7.57421875" style="1" customWidth="1"/>
    <col min="5" max="5" width="8.00390625" style="1" customWidth="1"/>
    <col min="6" max="7" width="7.421875" style="1" customWidth="1"/>
    <col min="8" max="8" width="19.140625" style="1" customWidth="1"/>
    <col min="9" max="9" width="20.140625" style="1" customWidth="1"/>
    <col min="10" max="10" width="19.7109375" style="1" customWidth="1"/>
    <col min="11" max="11" width="36.7109375" style="1" customWidth="1"/>
    <col min="12" max="12" width="46.7109375" style="1" customWidth="1"/>
    <col min="13" max="13" width="33.8515625" style="1" customWidth="1"/>
    <col min="14" max="14" width="39.28125" style="1" customWidth="1"/>
    <col min="15" max="15" width="37.7109375" style="1" customWidth="1"/>
    <col min="16" max="16" width="19.421875" style="1" customWidth="1"/>
    <col min="17" max="17" width="18.8515625" style="1" customWidth="1"/>
    <col min="18" max="18" width="17.140625" style="1" customWidth="1"/>
    <col min="19" max="19" width="21.421875" style="1" customWidth="1"/>
    <col min="20" max="20" width="64.57421875" style="1" hidden="1" customWidth="1"/>
    <col min="21" max="21" width="20.8515625" style="1" customWidth="1"/>
    <col min="22" max="22" width="0" style="1" hidden="1" customWidth="1"/>
    <col min="23" max="23" width="52.28125" style="1" hidden="1" customWidth="1"/>
    <col min="24" max="24" width="17.7109375" style="1" customWidth="1"/>
    <col min="25" max="16384" width="11.421875" style="1" customWidth="1"/>
  </cols>
  <sheetData>
    <row r="1" ht="18.75" thickBot="1"/>
    <row r="2" spans="1:15" ht="23.25" customHeight="1">
      <c r="A2" s="10" t="s">
        <v>25</v>
      </c>
      <c r="N2" s="14" t="s">
        <v>2</v>
      </c>
      <c r="O2" s="23">
        <v>41247</v>
      </c>
    </row>
    <row r="3" spans="1:15" ht="22.5" customHeight="1">
      <c r="A3" s="551"/>
      <c r="N3" s="15" t="s">
        <v>3</v>
      </c>
      <c r="O3" s="24">
        <v>41248</v>
      </c>
    </row>
    <row r="4" spans="1:15" ht="20.25">
      <c r="A4" s="551"/>
      <c r="B4" s="11"/>
      <c r="C4" s="11"/>
      <c r="D4" s="11"/>
      <c r="E4" s="11"/>
      <c r="F4" s="11"/>
      <c r="G4" s="11"/>
      <c r="H4" s="11"/>
      <c r="I4" s="11"/>
      <c r="J4" s="11"/>
      <c r="K4" s="11"/>
      <c r="N4" s="15" t="s">
        <v>4</v>
      </c>
      <c r="O4" s="16">
        <v>2</v>
      </c>
    </row>
    <row r="5" spans="1:15" ht="17.25" customHeight="1" thickBot="1">
      <c r="A5" s="551"/>
      <c r="B5" s="12"/>
      <c r="C5" s="12"/>
      <c r="D5" s="12"/>
      <c r="E5" s="12"/>
      <c r="F5" s="12"/>
      <c r="G5" s="12"/>
      <c r="H5" s="12"/>
      <c r="I5" s="12"/>
      <c r="J5" s="12"/>
      <c r="K5" s="12"/>
      <c r="N5" s="17" t="s">
        <v>12</v>
      </c>
      <c r="O5" s="18">
        <v>10</v>
      </c>
    </row>
    <row r="6" spans="1:15" ht="29.25" customHeight="1">
      <c r="A6" s="552" t="s">
        <v>480</v>
      </c>
      <c r="B6" s="552"/>
      <c r="C6" s="552"/>
      <c r="D6" s="552"/>
      <c r="E6" s="552"/>
      <c r="F6" s="552"/>
      <c r="G6" s="552"/>
      <c r="H6" s="552"/>
      <c r="I6" s="552"/>
      <c r="J6" s="552"/>
      <c r="K6" s="552"/>
      <c r="L6" s="552"/>
      <c r="M6" s="552"/>
      <c r="N6" s="552"/>
      <c r="O6" s="552"/>
    </row>
    <row r="7" spans="1:11" ht="18">
      <c r="A7" s="550" t="s">
        <v>479</v>
      </c>
      <c r="B7" s="550"/>
      <c r="C7" s="12"/>
      <c r="D7" s="12"/>
      <c r="E7" s="12"/>
      <c r="F7" s="12"/>
      <c r="G7" s="12"/>
      <c r="H7" s="12"/>
      <c r="I7" s="12"/>
      <c r="J7" s="12"/>
      <c r="K7" s="12"/>
    </row>
    <row r="8" ht="18.75" thickBot="1"/>
    <row r="9" spans="3:11" ht="23.25" customHeight="1">
      <c r="C9" s="3"/>
      <c r="D9" s="546" t="s">
        <v>15</v>
      </c>
      <c r="E9" s="547"/>
      <c r="F9" s="547"/>
      <c r="G9" s="548"/>
      <c r="H9" s="3"/>
      <c r="I9" s="3"/>
      <c r="J9" s="3"/>
      <c r="K9" s="3"/>
    </row>
    <row r="10" spans="1:21" ht="165.75" customHeight="1">
      <c r="A10" s="19" t="s">
        <v>11</v>
      </c>
      <c r="B10" s="20" t="s">
        <v>378</v>
      </c>
      <c r="C10" s="20" t="s">
        <v>0</v>
      </c>
      <c r="D10" s="21" t="s">
        <v>7</v>
      </c>
      <c r="E10" s="21" t="s">
        <v>8</v>
      </c>
      <c r="F10" s="21" t="s">
        <v>9</v>
      </c>
      <c r="G10" s="21" t="s">
        <v>10</v>
      </c>
      <c r="H10" s="20" t="s">
        <v>5</v>
      </c>
      <c r="I10" s="20" t="s">
        <v>16</v>
      </c>
      <c r="J10" s="20" t="s">
        <v>379</v>
      </c>
      <c r="K10" s="20" t="s">
        <v>377</v>
      </c>
      <c r="L10" s="20" t="s">
        <v>19</v>
      </c>
      <c r="M10" s="20" t="s">
        <v>6</v>
      </c>
      <c r="N10" s="20" t="s">
        <v>1</v>
      </c>
      <c r="O10" s="22" t="s">
        <v>13</v>
      </c>
      <c r="Q10" s="6"/>
      <c r="R10" s="6"/>
      <c r="S10" s="6"/>
      <c r="T10" s="6"/>
      <c r="U10" s="6"/>
    </row>
    <row r="11" spans="1:23" ht="18">
      <c r="A11" s="7" t="s">
        <v>57</v>
      </c>
      <c r="B11" s="7" t="s">
        <v>380</v>
      </c>
      <c r="C11" s="7" t="s">
        <v>381</v>
      </c>
      <c r="D11" s="7">
        <v>1000</v>
      </c>
      <c r="E11" s="7">
        <v>1500</v>
      </c>
      <c r="F11" s="7">
        <v>1000</v>
      </c>
      <c r="G11" s="7">
        <v>1500</v>
      </c>
      <c r="H11" s="8">
        <f>SUM('PACC - SNCC.F.053'!$D11:$G11)</f>
        <v>5000</v>
      </c>
      <c r="I11" s="9">
        <v>225</v>
      </c>
      <c r="J11" s="9">
        <f aca="true" t="shared" si="0" ref="J11:J42">+H11*I11</f>
        <v>1125000</v>
      </c>
      <c r="K11" s="9">
        <f aca="true" t="shared" si="1" ref="K11:K17">SUM(J11:J15)</f>
        <v>1158475</v>
      </c>
      <c r="L11" s="7" t="s">
        <v>18</v>
      </c>
      <c r="M11" s="7" t="s">
        <v>388</v>
      </c>
      <c r="N11" s="9"/>
      <c r="O11" s="7"/>
      <c r="T11" s="5" t="s">
        <v>26</v>
      </c>
      <c r="W11" s="13" t="s">
        <v>23</v>
      </c>
    </row>
    <row r="12" spans="1:23" ht="18">
      <c r="A12" s="7" t="s">
        <v>234</v>
      </c>
      <c r="B12" s="7" t="s">
        <v>383</v>
      </c>
      <c r="C12" s="7" t="s">
        <v>382</v>
      </c>
      <c r="D12" s="7">
        <v>200</v>
      </c>
      <c r="E12" s="7">
        <v>225</v>
      </c>
      <c r="F12" s="7">
        <v>200</v>
      </c>
      <c r="G12" s="7">
        <v>450</v>
      </c>
      <c r="H12" s="8">
        <f>SUM('PACC - SNCC.F.053'!$D12:$G12)</f>
        <v>1075</v>
      </c>
      <c r="I12" s="9">
        <v>20</v>
      </c>
      <c r="J12" s="9">
        <f t="shared" si="0"/>
        <v>21500</v>
      </c>
      <c r="K12" s="9">
        <f t="shared" si="1"/>
        <v>35475</v>
      </c>
      <c r="L12" s="7" t="s">
        <v>18</v>
      </c>
      <c r="M12" s="7" t="s">
        <v>388</v>
      </c>
      <c r="N12" s="9"/>
      <c r="O12" s="7"/>
      <c r="T12" s="5" t="s">
        <v>27</v>
      </c>
      <c r="W12" s="13" t="s">
        <v>24</v>
      </c>
    </row>
    <row r="13" spans="1:23" ht="18">
      <c r="A13" s="7" t="s">
        <v>234</v>
      </c>
      <c r="B13" s="7" t="s">
        <v>384</v>
      </c>
      <c r="C13" s="7" t="s">
        <v>382</v>
      </c>
      <c r="D13" s="7">
        <v>50</v>
      </c>
      <c r="E13" s="7">
        <v>75</v>
      </c>
      <c r="F13" s="7">
        <v>75</v>
      </c>
      <c r="G13" s="7">
        <v>125</v>
      </c>
      <c r="H13" s="8">
        <f>SUM('PACC - SNCC.F.053'!$D13:$G13)</f>
        <v>325</v>
      </c>
      <c r="I13" s="9">
        <v>15</v>
      </c>
      <c r="J13" s="9">
        <f t="shared" si="0"/>
        <v>4875</v>
      </c>
      <c r="K13" s="9"/>
      <c r="L13" s="7"/>
      <c r="M13" s="7"/>
      <c r="N13" s="9"/>
      <c r="O13" s="7"/>
      <c r="T13" s="5" t="s">
        <v>28</v>
      </c>
      <c r="W13" s="13" t="s">
        <v>22</v>
      </c>
    </row>
    <row r="14" spans="1:23" ht="18">
      <c r="A14" s="7" t="s">
        <v>234</v>
      </c>
      <c r="B14" s="7" t="s">
        <v>385</v>
      </c>
      <c r="C14" s="7" t="s">
        <v>382</v>
      </c>
      <c r="D14" s="7">
        <v>5</v>
      </c>
      <c r="E14" s="7">
        <v>10</v>
      </c>
      <c r="F14" s="7">
        <v>5</v>
      </c>
      <c r="G14" s="7">
        <v>15</v>
      </c>
      <c r="H14" s="8">
        <f>SUM('PACC - SNCC.F.053'!$D14:$G14)</f>
        <v>35</v>
      </c>
      <c r="I14" s="9">
        <v>110</v>
      </c>
      <c r="J14" s="9">
        <f t="shared" si="0"/>
        <v>3850</v>
      </c>
      <c r="K14" s="9"/>
      <c r="L14" s="7"/>
      <c r="M14" s="7"/>
      <c r="N14" s="9"/>
      <c r="O14" s="7"/>
      <c r="T14" s="5" t="s">
        <v>29</v>
      </c>
      <c r="W14" s="13" t="s">
        <v>21</v>
      </c>
    </row>
    <row r="15" spans="1:23" ht="18">
      <c r="A15" s="7" t="s">
        <v>234</v>
      </c>
      <c r="B15" s="7" t="s">
        <v>386</v>
      </c>
      <c r="C15" s="7" t="s">
        <v>382</v>
      </c>
      <c r="D15" s="7">
        <v>3</v>
      </c>
      <c r="E15" s="7">
        <v>2</v>
      </c>
      <c r="F15" s="7">
        <v>2</v>
      </c>
      <c r="G15" s="7">
        <v>6</v>
      </c>
      <c r="H15" s="8">
        <f>SUM('PACC - SNCC.F.053'!$D15:$G15)</f>
        <v>13</v>
      </c>
      <c r="I15" s="9">
        <v>250</v>
      </c>
      <c r="J15" s="9">
        <f t="shared" si="0"/>
        <v>3250</v>
      </c>
      <c r="K15" s="9"/>
      <c r="L15" s="7"/>
      <c r="M15" s="7"/>
      <c r="N15" s="9"/>
      <c r="O15" s="7"/>
      <c r="T15" s="5" t="s">
        <v>30</v>
      </c>
      <c r="W15" s="13" t="s">
        <v>20</v>
      </c>
    </row>
    <row r="16" spans="1:23" ht="18">
      <c r="A16" s="7" t="s">
        <v>234</v>
      </c>
      <c r="B16" s="7" t="s">
        <v>387</v>
      </c>
      <c r="C16" s="7" t="s">
        <v>382</v>
      </c>
      <c r="D16" s="7">
        <v>2</v>
      </c>
      <c r="E16" s="7">
        <v>2</v>
      </c>
      <c r="F16" s="7">
        <v>2</v>
      </c>
      <c r="G16" s="7">
        <v>2</v>
      </c>
      <c r="H16" s="8">
        <f>SUM('PACC - SNCC.F.053'!$D16:$G16)</f>
        <v>8</v>
      </c>
      <c r="I16" s="9">
        <v>250</v>
      </c>
      <c r="J16" s="9">
        <f t="shared" si="0"/>
        <v>2000</v>
      </c>
      <c r="K16" s="9"/>
      <c r="L16" s="7"/>
      <c r="M16" s="7"/>
      <c r="N16" s="9"/>
      <c r="O16" s="7"/>
      <c r="T16" s="5" t="s">
        <v>31</v>
      </c>
      <c r="W16" s="13" t="s">
        <v>17</v>
      </c>
    </row>
    <row r="17" spans="1:23" ht="18">
      <c r="A17" s="7" t="s">
        <v>230</v>
      </c>
      <c r="B17" s="7" t="s">
        <v>389</v>
      </c>
      <c r="C17" s="7" t="s">
        <v>382</v>
      </c>
      <c r="D17" s="7">
        <v>50</v>
      </c>
      <c r="E17" s="7">
        <v>75</v>
      </c>
      <c r="F17" s="7">
        <v>75</v>
      </c>
      <c r="G17" s="7">
        <v>50</v>
      </c>
      <c r="H17" s="8">
        <f>SUM('PACC - SNCC.F.053'!$D17:$G17)</f>
        <v>250</v>
      </c>
      <c r="I17" s="9">
        <v>175</v>
      </c>
      <c r="J17" s="9">
        <f t="shared" si="0"/>
        <v>43750</v>
      </c>
      <c r="K17" s="9">
        <f t="shared" si="1"/>
        <v>259875</v>
      </c>
      <c r="L17" s="7" t="s">
        <v>17</v>
      </c>
      <c r="M17" s="7" t="s">
        <v>388</v>
      </c>
      <c r="N17" s="9"/>
      <c r="O17" s="7"/>
      <c r="T17" s="5" t="s">
        <v>32</v>
      </c>
      <c r="W17" s="13" t="s">
        <v>18</v>
      </c>
    </row>
    <row r="18" spans="1:23" ht="18">
      <c r="A18" s="7" t="s">
        <v>230</v>
      </c>
      <c r="B18" s="7" t="s">
        <v>390</v>
      </c>
      <c r="C18" s="7" t="s">
        <v>481</v>
      </c>
      <c r="D18" s="7">
        <v>5</v>
      </c>
      <c r="E18" s="7">
        <v>10</v>
      </c>
      <c r="F18" s="7">
        <v>5</v>
      </c>
      <c r="G18" s="7">
        <v>5</v>
      </c>
      <c r="H18" s="8">
        <f>SUM('PACC - SNCC.F.053'!$D18:$G18)</f>
        <v>25</v>
      </c>
      <c r="I18" s="9">
        <v>25</v>
      </c>
      <c r="J18" s="9">
        <f t="shared" si="0"/>
        <v>625</v>
      </c>
      <c r="K18" s="9"/>
      <c r="L18" s="7"/>
      <c r="M18" s="7"/>
      <c r="N18" s="9"/>
      <c r="O18" s="7"/>
      <c r="T18" s="5" t="s">
        <v>33</v>
      </c>
      <c r="W18" s="13"/>
    </row>
    <row r="19" spans="1:23" ht="18">
      <c r="A19" s="7" t="s">
        <v>230</v>
      </c>
      <c r="B19" s="7" t="s">
        <v>391</v>
      </c>
      <c r="C19" s="7"/>
      <c r="D19" s="7">
        <v>3</v>
      </c>
      <c r="E19" s="7">
        <v>2</v>
      </c>
      <c r="F19" s="7">
        <v>2</v>
      </c>
      <c r="G19" s="7">
        <v>3</v>
      </c>
      <c r="H19" s="8">
        <f>SUM('PACC - SNCC.F.053'!$D19:$G19)</f>
        <v>10</v>
      </c>
      <c r="I19" s="9">
        <v>1000</v>
      </c>
      <c r="J19" s="9">
        <f t="shared" si="0"/>
        <v>10000</v>
      </c>
      <c r="K19" s="9"/>
      <c r="L19" s="7"/>
      <c r="M19" s="7"/>
      <c r="N19" s="9"/>
      <c r="O19" s="7"/>
      <c r="T19" s="5" t="s">
        <v>34</v>
      </c>
      <c r="W19" s="13"/>
    </row>
    <row r="20" spans="1:23" ht="18">
      <c r="A20" s="7" t="s">
        <v>189</v>
      </c>
      <c r="B20" s="7" t="s">
        <v>392</v>
      </c>
      <c r="C20" s="7"/>
      <c r="D20" s="7">
        <v>200</v>
      </c>
      <c r="E20" s="7">
        <v>225</v>
      </c>
      <c r="F20" s="7">
        <v>200</v>
      </c>
      <c r="G20" s="7">
        <v>200</v>
      </c>
      <c r="H20" s="8">
        <f>SUM('PACC - SNCC.F.053'!$D20:$G20)</f>
        <v>825</v>
      </c>
      <c r="I20" s="9">
        <v>190</v>
      </c>
      <c r="J20" s="9">
        <f t="shared" si="0"/>
        <v>156750</v>
      </c>
      <c r="K20" s="9">
        <f>SUM(J20:J106)</f>
        <v>25165020</v>
      </c>
      <c r="L20" s="7" t="s">
        <v>24</v>
      </c>
      <c r="M20" s="7" t="s">
        <v>388</v>
      </c>
      <c r="N20" s="9"/>
      <c r="O20" s="7"/>
      <c r="T20" s="5" t="s">
        <v>35</v>
      </c>
      <c r="W20" s="13"/>
    </row>
    <row r="21" spans="1:23" ht="18">
      <c r="A21" s="7" t="s">
        <v>189</v>
      </c>
      <c r="B21" s="7" t="s">
        <v>393</v>
      </c>
      <c r="C21" s="7"/>
      <c r="D21" s="7">
        <v>50</v>
      </c>
      <c r="E21" s="7">
        <v>75</v>
      </c>
      <c r="F21" s="7">
        <v>75</v>
      </c>
      <c r="G21" s="7">
        <v>50</v>
      </c>
      <c r="H21" s="8">
        <f>SUM('PACC - SNCC.F.053'!$D21:$G21)</f>
        <v>250</v>
      </c>
      <c r="I21" s="9">
        <v>195</v>
      </c>
      <c r="J21" s="9">
        <f t="shared" si="0"/>
        <v>48750</v>
      </c>
      <c r="K21" s="9"/>
      <c r="L21" s="7"/>
      <c r="M21" s="7"/>
      <c r="N21" s="9"/>
      <c r="O21" s="7"/>
      <c r="T21" s="5" t="s">
        <v>36</v>
      </c>
      <c r="W21" s="13"/>
    </row>
    <row r="22" spans="1:23" ht="18">
      <c r="A22" s="7" t="s">
        <v>189</v>
      </c>
      <c r="B22" s="7" t="s">
        <v>394</v>
      </c>
      <c r="C22" s="7"/>
      <c r="D22" s="7">
        <v>200</v>
      </c>
      <c r="E22" s="7">
        <v>225</v>
      </c>
      <c r="F22" s="7">
        <v>200</v>
      </c>
      <c r="G22" s="7">
        <v>200</v>
      </c>
      <c r="H22" s="8">
        <f>SUM('PACC - SNCC.F.053'!$D22:$G22)</f>
        <v>825</v>
      </c>
      <c r="I22" s="9">
        <v>200</v>
      </c>
      <c r="J22" s="9">
        <f t="shared" si="0"/>
        <v>165000</v>
      </c>
      <c r="K22" s="9"/>
      <c r="L22" s="7"/>
      <c r="M22" s="7"/>
      <c r="N22" s="9"/>
      <c r="O22" s="7"/>
      <c r="T22" s="5" t="s">
        <v>37</v>
      </c>
      <c r="W22" s="13"/>
    </row>
    <row r="23" spans="1:23" ht="18">
      <c r="A23" s="7" t="s">
        <v>189</v>
      </c>
      <c r="B23" s="7" t="s">
        <v>395</v>
      </c>
      <c r="C23" s="7"/>
      <c r="D23" s="7">
        <v>50</v>
      </c>
      <c r="E23" s="7">
        <v>75</v>
      </c>
      <c r="F23" s="7">
        <v>75</v>
      </c>
      <c r="G23" s="7">
        <v>50</v>
      </c>
      <c r="H23" s="8">
        <f>SUM('PACC - SNCC.F.053'!$D23:$G23)</f>
        <v>250</v>
      </c>
      <c r="I23" s="9">
        <v>50</v>
      </c>
      <c r="J23" s="9">
        <f t="shared" si="0"/>
        <v>12500</v>
      </c>
      <c r="K23" s="9"/>
      <c r="L23" s="7"/>
      <c r="M23" s="7"/>
      <c r="N23" s="9"/>
      <c r="O23" s="7"/>
      <c r="T23" s="5" t="s">
        <v>38</v>
      </c>
      <c r="W23" s="13"/>
    </row>
    <row r="24" spans="1:23" ht="18">
      <c r="A24" s="7" t="s">
        <v>189</v>
      </c>
      <c r="B24" s="7" t="s">
        <v>396</v>
      </c>
      <c r="C24" s="7"/>
      <c r="D24" s="7">
        <v>200</v>
      </c>
      <c r="E24" s="7">
        <v>225</v>
      </c>
      <c r="F24" s="7">
        <v>200</v>
      </c>
      <c r="G24" s="7">
        <v>200</v>
      </c>
      <c r="H24" s="8">
        <f>SUM('PACC - SNCC.F.053'!$D24:$G24)</f>
        <v>825</v>
      </c>
      <c r="I24" s="9">
        <v>75</v>
      </c>
      <c r="J24" s="9">
        <f t="shared" si="0"/>
        <v>61875</v>
      </c>
      <c r="K24" s="9"/>
      <c r="L24" s="7"/>
      <c r="M24" s="7"/>
      <c r="N24" s="9"/>
      <c r="O24" s="7"/>
      <c r="T24" s="5" t="s">
        <v>39</v>
      </c>
      <c r="W24" s="13"/>
    </row>
    <row r="25" spans="1:23" ht="18">
      <c r="A25" s="7" t="s">
        <v>189</v>
      </c>
      <c r="B25" s="7" t="s">
        <v>397</v>
      </c>
      <c r="C25" s="7"/>
      <c r="D25" s="7">
        <v>50</v>
      </c>
      <c r="E25" s="7">
        <v>75</v>
      </c>
      <c r="F25" s="7">
        <v>75</v>
      </c>
      <c r="G25" s="7">
        <v>50</v>
      </c>
      <c r="H25" s="8">
        <f>SUM('PACC - SNCC.F.053'!$D25:$G25)</f>
        <v>250</v>
      </c>
      <c r="I25" s="9">
        <v>80</v>
      </c>
      <c r="J25" s="9">
        <f t="shared" si="0"/>
        <v>20000</v>
      </c>
      <c r="K25" s="9"/>
      <c r="L25" s="7"/>
      <c r="M25" s="7"/>
      <c r="N25" s="9"/>
      <c r="O25" s="7"/>
      <c r="T25" s="5" t="s">
        <v>40</v>
      </c>
      <c r="W25" s="13"/>
    </row>
    <row r="26" spans="1:23" ht="18">
      <c r="A26" s="7" t="s">
        <v>189</v>
      </c>
      <c r="B26" s="7" t="s">
        <v>398</v>
      </c>
      <c r="C26" s="7"/>
      <c r="D26" s="7">
        <v>200</v>
      </c>
      <c r="E26" s="7">
        <v>225</v>
      </c>
      <c r="F26" s="7">
        <v>200</v>
      </c>
      <c r="G26" s="7">
        <v>200</v>
      </c>
      <c r="H26" s="8">
        <f>SUM('PACC - SNCC.F.053'!$D26:$G26)</f>
        <v>825</v>
      </c>
      <c r="I26" s="9">
        <v>110</v>
      </c>
      <c r="J26" s="9">
        <f t="shared" si="0"/>
        <v>90750</v>
      </c>
      <c r="K26" s="9"/>
      <c r="L26" s="7"/>
      <c r="M26" s="7"/>
      <c r="N26" s="9"/>
      <c r="O26" s="7"/>
      <c r="T26" s="5" t="s">
        <v>41</v>
      </c>
      <c r="W26" s="13"/>
    </row>
    <row r="27" spans="1:23" ht="18">
      <c r="A27" s="7" t="s">
        <v>189</v>
      </c>
      <c r="B27" s="7" t="s">
        <v>399</v>
      </c>
      <c r="C27" s="7"/>
      <c r="D27" s="7">
        <v>50</v>
      </c>
      <c r="E27" s="7">
        <v>75</v>
      </c>
      <c r="F27" s="7">
        <v>75</v>
      </c>
      <c r="G27" s="7">
        <v>50</v>
      </c>
      <c r="H27" s="8">
        <f>SUM('PACC - SNCC.F.053'!$D27:$G27)</f>
        <v>250</v>
      </c>
      <c r="I27" s="9">
        <v>350</v>
      </c>
      <c r="J27" s="9">
        <f t="shared" si="0"/>
        <v>87500</v>
      </c>
      <c r="K27" s="9"/>
      <c r="L27" s="7"/>
      <c r="M27" s="7"/>
      <c r="N27" s="9"/>
      <c r="O27" s="7"/>
      <c r="T27" s="5" t="s">
        <v>42</v>
      </c>
      <c r="W27" s="13"/>
    </row>
    <row r="28" spans="1:23" ht="18">
      <c r="A28" s="7" t="s">
        <v>189</v>
      </c>
      <c r="B28" s="7" t="s">
        <v>400</v>
      </c>
      <c r="C28" s="7"/>
      <c r="D28" s="7">
        <v>200</v>
      </c>
      <c r="E28" s="7">
        <v>225</v>
      </c>
      <c r="F28" s="7">
        <v>200</v>
      </c>
      <c r="G28" s="7">
        <v>200</v>
      </c>
      <c r="H28" s="8">
        <f>SUM('PACC - SNCC.F.053'!$D28:$G28)</f>
        <v>825</v>
      </c>
      <c r="I28" s="9">
        <v>350</v>
      </c>
      <c r="J28" s="9">
        <f t="shared" si="0"/>
        <v>288750</v>
      </c>
      <c r="K28" s="9"/>
      <c r="L28" s="7"/>
      <c r="M28" s="7"/>
      <c r="N28" s="9"/>
      <c r="O28" s="7"/>
      <c r="T28" s="5" t="s">
        <v>43</v>
      </c>
      <c r="W28" s="13"/>
    </row>
    <row r="29" spans="1:23" ht="18">
      <c r="A29" s="7" t="s">
        <v>189</v>
      </c>
      <c r="B29" s="7" t="s">
        <v>401</v>
      </c>
      <c r="C29" s="7"/>
      <c r="D29" s="7">
        <v>50</v>
      </c>
      <c r="E29" s="7">
        <v>75</v>
      </c>
      <c r="F29" s="7">
        <v>75</v>
      </c>
      <c r="G29" s="7">
        <v>50</v>
      </c>
      <c r="H29" s="8">
        <f>SUM('PACC - SNCC.F.053'!$D29:$G29)</f>
        <v>250</v>
      </c>
      <c r="I29" s="9">
        <v>350</v>
      </c>
      <c r="J29" s="9">
        <f t="shared" si="0"/>
        <v>87500</v>
      </c>
      <c r="K29" s="9"/>
      <c r="L29" s="7"/>
      <c r="M29" s="7"/>
      <c r="N29" s="9"/>
      <c r="O29" s="7"/>
      <c r="T29" s="5" t="s">
        <v>44</v>
      </c>
      <c r="W29" s="13"/>
    </row>
    <row r="30" spans="1:23" ht="18">
      <c r="A30" s="7" t="s">
        <v>189</v>
      </c>
      <c r="B30" s="7" t="s">
        <v>402</v>
      </c>
      <c r="C30" s="7"/>
      <c r="D30" s="7">
        <v>200</v>
      </c>
      <c r="E30" s="7">
        <v>225</v>
      </c>
      <c r="F30" s="7">
        <v>200</v>
      </c>
      <c r="G30" s="7">
        <v>200</v>
      </c>
      <c r="H30" s="8">
        <f>SUM('PACC - SNCC.F.053'!$D30:$G30)</f>
        <v>825</v>
      </c>
      <c r="I30" s="9">
        <v>125</v>
      </c>
      <c r="J30" s="9">
        <f t="shared" si="0"/>
        <v>103125</v>
      </c>
      <c r="K30" s="9"/>
      <c r="L30" s="7"/>
      <c r="M30" s="7"/>
      <c r="N30" s="9"/>
      <c r="O30" s="7"/>
      <c r="T30" s="5" t="s">
        <v>45</v>
      </c>
      <c r="W30" s="13"/>
    </row>
    <row r="31" spans="1:23" ht="18">
      <c r="A31" s="7" t="s">
        <v>189</v>
      </c>
      <c r="B31" s="7" t="s">
        <v>403</v>
      </c>
      <c r="C31" s="7"/>
      <c r="D31" s="7">
        <v>50</v>
      </c>
      <c r="E31" s="7">
        <v>75</v>
      </c>
      <c r="F31" s="7">
        <v>75</v>
      </c>
      <c r="G31" s="7">
        <v>50</v>
      </c>
      <c r="H31" s="8">
        <f>SUM('PACC - SNCC.F.053'!$D31:$G31)</f>
        <v>250</v>
      </c>
      <c r="I31" s="9">
        <v>125</v>
      </c>
      <c r="J31" s="9">
        <f t="shared" si="0"/>
        <v>31250</v>
      </c>
      <c r="K31" s="9"/>
      <c r="L31" s="7"/>
      <c r="M31" s="7"/>
      <c r="N31" s="9"/>
      <c r="O31" s="7"/>
      <c r="T31" s="5" t="s">
        <v>46</v>
      </c>
      <c r="W31" s="13"/>
    </row>
    <row r="32" spans="1:23" ht="18">
      <c r="A32" s="7" t="s">
        <v>189</v>
      </c>
      <c r="B32" s="7" t="s">
        <v>404</v>
      </c>
      <c r="C32" s="7"/>
      <c r="D32" s="7">
        <v>200</v>
      </c>
      <c r="E32" s="7">
        <v>225</v>
      </c>
      <c r="F32" s="7">
        <v>200</v>
      </c>
      <c r="G32" s="7">
        <v>200</v>
      </c>
      <c r="H32" s="8">
        <f>SUM('PACC - SNCC.F.053'!$D32:$G32)</f>
        <v>825</v>
      </c>
      <c r="I32" s="9">
        <v>90</v>
      </c>
      <c r="J32" s="9">
        <f t="shared" si="0"/>
        <v>74250</v>
      </c>
      <c r="K32" s="9"/>
      <c r="L32" s="7"/>
      <c r="M32" s="7"/>
      <c r="N32" s="9"/>
      <c r="O32" s="7"/>
      <c r="T32" s="5" t="s">
        <v>47</v>
      </c>
      <c r="W32" s="13"/>
    </row>
    <row r="33" spans="1:23" ht="18">
      <c r="A33" s="7" t="s">
        <v>189</v>
      </c>
      <c r="B33" s="7" t="s">
        <v>405</v>
      </c>
      <c r="C33" s="7"/>
      <c r="D33" s="7">
        <v>50</v>
      </c>
      <c r="E33" s="7">
        <v>75</v>
      </c>
      <c r="F33" s="7">
        <v>75</v>
      </c>
      <c r="G33" s="7">
        <v>50</v>
      </c>
      <c r="H33" s="8">
        <f>SUM('PACC - SNCC.F.053'!$D33:$G33)</f>
        <v>250</v>
      </c>
      <c r="I33" s="9">
        <v>90</v>
      </c>
      <c r="J33" s="9">
        <f t="shared" si="0"/>
        <v>22500</v>
      </c>
      <c r="K33" s="9"/>
      <c r="L33" s="7"/>
      <c r="M33" s="7"/>
      <c r="N33" s="9"/>
      <c r="O33" s="7"/>
      <c r="T33" s="5" t="s">
        <v>48</v>
      </c>
      <c r="W33" s="13"/>
    </row>
    <row r="34" spans="1:23" ht="18">
      <c r="A34" s="7" t="s">
        <v>189</v>
      </c>
      <c r="B34" s="7" t="s">
        <v>406</v>
      </c>
      <c r="C34" s="7"/>
      <c r="D34" s="7">
        <v>200</v>
      </c>
      <c r="E34" s="7">
        <v>225</v>
      </c>
      <c r="F34" s="7">
        <v>200</v>
      </c>
      <c r="G34" s="7">
        <v>200</v>
      </c>
      <c r="H34" s="8">
        <f>SUM('PACC - SNCC.F.053'!$D34:$G34)</f>
        <v>825</v>
      </c>
      <c r="I34" s="9">
        <v>90</v>
      </c>
      <c r="J34" s="9">
        <f t="shared" si="0"/>
        <v>74250</v>
      </c>
      <c r="K34" s="9"/>
      <c r="L34" s="7"/>
      <c r="M34" s="7"/>
      <c r="N34" s="9"/>
      <c r="O34" s="7"/>
      <c r="T34" s="5" t="s">
        <v>49</v>
      </c>
      <c r="W34" s="13"/>
    </row>
    <row r="35" spans="1:23" ht="18">
      <c r="A35" s="7" t="s">
        <v>189</v>
      </c>
      <c r="B35" s="7" t="s">
        <v>407</v>
      </c>
      <c r="C35" s="7"/>
      <c r="D35" s="7">
        <v>50</v>
      </c>
      <c r="E35" s="7">
        <v>75</v>
      </c>
      <c r="F35" s="7">
        <v>75</v>
      </c>
      <c r="G35" s="7">
        <v>50</v>
      </c>
      <c r="H35" s="8">
        <f>SUM('PACC - SNCC.F.053'!$D35:$G35)</f>
        <v>250</v>
      </c>
      <c r="I35" s="9">
        <v>70</v>
      </c>
      <c r="J35" s="9">
        <f t="shared" si="0"/>
        <v>17500</v>
      </c>
      <c r="K35" s="9"/>
      <c r="L35" s="7"/>
      <c r="M35" s="7"/>
      <c r="N35" s="9"/>
      <c r="O35" s="7"/>
      <c r="T35" s="5" t="s">
        <v>50</v>
      </c>
      <c r="W35" s="13"/>
    </row>
    <row r="36" spans="1:23" ht="18">
      <c r="A36" s="7" t="s">
        <v>189</v>
      </c>
      <c r="B36" s="7" t="s">
        <v>408</v>
      </c>
      <c r="C36" s="7"/>
      <c r="D36" s="7">
        <v>200</v>
      </c>
      <c r="E36" s="7">
        <v>225</v>
      </c>
      <c r="F36" s="7">
        <v>200</v>
      </c>
      <c r="G36" s="7">
        <v>200</v>
      </c>
      <c r="H36" s="8">
        <f>SUM('PACC - SNCC.F.053'!$D36:$G36)</f>
        <v>825</v>
      </c>
      <c r="I36" s="9">
        <v>95</v>
      </c>
      <c r="J36" s="9">
        <f t="shared" si="0"/>
        <v>78375</v>
      </c>
      <c r="K36" s="9"/>
      <c r="L36" s="7"/>
      <c r="M36" s="7"/>
      <c r="N36" s="9"/>
      <c r="O36" s="7"/>
      <c r="T36" s="5" t="s">
        <v>51</v>
      </c>
      <c r="W36" s="13"/>
    </row>
    <row r="37" spans="1:23" ht="18">
      <c r="A37" s="7" t="s">
        <v>189</v>
      </c>
      <c r="B37" s="7" t="s">
        <v>409</v>
      </c>
      <c r="C37" s="7"/>
      <c r="D37" s="7">
        <v>50</v>
      </c>
      <c r="E37" s="7">
        <v>75</v>
      </c>
      <c r="F37" s="7">
        <v>75</v>
      </c>
      <c r="G37" s="7">
        <v>50</v>
      </c>
      <c r="H37" s="8">
        <f>SUM('PACC - SNCC.F.053'!$D37:$G37)</f>
        <v>250</v>
      </c>
      <c r="I37" s="9">
        <v>315</v>
      </c>
      <c r="J37" s="9">
        <f t="shared" si="0"/>
        <v>78750</v>
      </c>
      <c r="K37" s="9"/>
      <c r="L37" s="7"/>
      <c r="M37" s="7"/>
      <c r="N37" s="9"/>
      <c r="O37" s="7"/>
      <c r="T37" s="5" t="s">
        <v>52</v>
      </c>
      <c r="W37" s="13"/>
    </row>
    <row r="38" spans="1:23" ht="18">
      <c r="A38" s="7" t="s">
        <v>189</v>
      </c>
      <c r="B38" s="7" t="s">
        <v>410</v>
      </c>
      <c r="C38" s="7"/>
      <c r="D38" s="7">
        <v>200</v>
      </c>
      <c r="E38" s="7">
        <v>225</v>
      </c>
      <c r="F38" s="7">
        <v>200</v>
      </c>
      <c r="G38" s="7">
        <v>200</v>
      </c>
      <c r="H38" s="8">
        <f>SUM('PACC - SNCC.F.053'!$D38:$G38)</f>
        <v>825</v>
      </c>
      <c r="I38" s="9">
        <v>350</v>
      </c>
      <c r="J38" s="9">
        <f t="shared" si="0"/>
        <v>288750</v>
      </c>
      <c r="K38" s="9"/>
      <c r="L38" s="7"/>
      <c r="M38" s="7"/>
      <c r="N38" s="9"/>
      <c r="O38" s="7"/>
      <c r="T38" s="5" t="s">
        <v>53</v>
      </c>
      <c r="W38" s="13"/>
    </row>
    <row r="39" spans="1:23" ht="18">
      <c r="A39" s="7" t="s">
        <v>189</v>
      </c>
      <c r="B39" s="7" t="s">
        <v>411</v>
      </c>
      <c r="C39" s="7"/>
      <c r="D39" s="7">
        <v>50</v>
      </c>
      <c r="E39" s="7">
        <v>75</v>
      </c>
      <c r="F39" s="7">
        <v>75</v>
      </c>
      <c r="G39" s="7">
        <v>50</v>
      </c>
      <c r="H39" s="8">
        <f>SUM('PACC - SNCC.F.053'!$D39:$G39)</f>
        <v>250</v>
      </c>
      <c r="I39" s="9">
        <v>425</v>
      </c>
      <c r="J39" s="9">
        <f t="shared" si="0"/>
        <v>106250</v>
      </c>
      <c r="K39" s="9"/>
      <c r="L39" s="7"/>
      <c r="M39" s="7"/>
      <c r="N39" s="9"/>
      <c r="O39" s="7"/>
      <c r="T39" s="5" t="s">
        <v>54</v>
      </c>
      <c r="W39" s="13"/>
    </row>
    <row r="40" spans="1:23" ht="18">
      <c r="A40" s="7" t="s">
        <v>189</v>
      </c>
      <c r="B40" s="7" t="s">
        <v>412</v>
      </c>
      <c r="C40" s="7"/>
      <c r="D40" s="7">
        <v>200</v>
      </c>
      <c r="E40" s="7">
        <v>225</v>
      </c>
      <c r="F40" s="7">
        <v>200</v>
      </c>
      <c r="G40" s="7">
        <v>200</v>
      </c>
      <c r="H40" s="8">
        <f>SUM('PACC - SNCC.F.053'!$D40:$G40)</f>
        <v>825</v>
      </c>
      <c r="I40" s="9">
        <v>225</v>
      </c>
      <c r="J40" s="9">
        <f t="shared" si="0"/>
        <v>185625</v>
      </c>
      <c r="K40" s="9"/>
      <c r="L40" s="7"/>
      <c r="M40" s="7"/>
      <c r="N40" s="9"/>
      <c r="O40" s="7"/>
      <c r="T40" s="5" t="s">
        <v>55</v>
      </c>
      <c r="W40" s="13"/>
    </row>
    <row r="41" spans="1:23" ht="18">
      <c r="A41" s="7" t="s">
        <v>189</v>
      </c>
      <c r="B41" s="7" t="s">
        <v>413</v>
      </c>
      <c r="C41" s="7"/>
      <c r="D41" s="7">
        <v>50</v>
      </c>
      <c r="E41" s="7">
        <v>75</v>
      </c>
      <c r="F41" s="7">
        <v>75</v>
      </c>
      <c r="G41" s="7">
        <v>50</v>
      </c>
      <c r="H41" s="8">
        <f>SUM('PACC - SNCC.F.053'!$D41:$G41)</f>
        <v>250</v>
      </c>
      <c r="I41" s="9">
        <v>225</v>
      </c>
      <c r="J41" s="9">
        <f t="shared" si="0"/>
        <v>56250</v>
      </c>
      <c r="K41" s="9"/>
      <c r="L41" s="7"/>
      <c r="M41" s="7"/>
      <c r="N41" s="9"/>
      <c r="O41" s="7"/>
      <c r="T41" s="5" t="s">
        <v>56</v>
      </c>
      <c r="W41" s="13"/>
    </row>
    <row r="42" spans="1:23" ht="18">
      <c r="A42" s="7" t="s">
        <v>189</v>
      </c>
      <c r="B42" s="7" t="s">
        <v>414</v>
      </c>
      <c r="C42" s="7"/>
      <c r="D42" s="7">
        <v>1</v>
      </c>
      <c r="E42" s="7">
        <v>1</v>
      </c>
      <c r="F42" s="7">
        <v>1</v>
      </c>
      <c r="G42" s="7">
        <v>1</v>
      </c>
      <c r="H42" s="8">
        <f>SUM('PACC - SNCC.F.053'!$D42:$G42)</f>
        <v>4</v>
      </c>
      <c r="I42" s="9">
        <v>350</v>
      </c>
      <c r="J42" s="9">
        <f t="shared" si="0"/>
        <v>1400</v>
      </c>
      <c r="K42" s="9"/>
      <c r="L42" s="7"/>
      <c r="M42" s="7"/>
      <c r="N42" s="9"/>
      <c r="O42" s="7"/>
      <c r="T42" s="5" t="s">
        <v>57</v>
      </c>
      <c r="W42" s="13"/>
    </row>
    <row r="43" spans="1:23" ht="18">
      <c r="A43" s="7" t="s">
        <v>189</v>
      </c>
      <c r="B43" s="7" t="s">
        <v>415</v>
      </c>
      <c r="C43" s="7"/>
      <c r="D43" s="7">
        <v>1</v>
      </c>
      <c r="E43" s="7">
        <v>1</v>
      </c>
      <c r="F43" s="7">
        <v>1</v>
      </c>
      <c r="G43" s="7">
        <v>1</v>
      </c>
      <c r="H43" s="8">
        <f>SUM('PACC - SNCC.F.053'!$D43:$G43)</f>
        <v>4</v>
      </c>
      <c r="I43" s="9">
        <v>75</v>
      </c>
      <c r="J43" s="9">
        <f aca="true" t="shared" si="2" ref="J43:J74">+H43*I43</f>
        <v>300</v>
      </c>
      <c r="K43" s="9"/>
      <c r="L43" s="7"/>
      <c r="M43" s="7"/>
      <c r="N43" s="9"/>
      <c r="O43" s="7"/>
      <c r="T43" s="5" t="s">
        <v>58</v>
      </c>
      <c r="W43" s="13"/>
    </row>
    <row r="44" spans="1:23" ht="18">
      <c r="A44" s="7" t="s">
        <v>189</v>
      </c>
      <c r="B44" s="7" t="s">
        <v>416</v>
      </c>
      <c r="C44" s="7"/>
      <c r="D44" s="7">
        <v>2</v>
      </c>
      <c r="E44" s="7">
        <v>2</v>
      </c>
      <c r="F44" s="7">
        <v>2</v>
      </c>
      <c r="G44" s="7">
        <v>2</v>
      </c>
      <c r="H44" s="8">
        <f>SUM('PACC - SNCC.F.053'!$D44:$G44)</f>
        <v>8</v>
      </c>
      <c r="I44" s="9">
        <v>110</v>
      </c>
      <c r="J44" s="9">
        <f t="shared" si="2"/>
        <v>880</v>
      </c>
      <c r="K44" s="9"/>
      <c r="L44" s="7"/>
      <c r="M44" s="7"/>
      <c r="N44" s="9"/>
      <c r="O44" s="7"/>
      <c r="T44" s="5" t="s">
        <v>59</v>
      </c>
      <c r="W44" s="13"/>
    </row>
    <row r="45" spans="1:23" ht="18">
      <c r="A45" s="7" t="s">
        <v>189</v>
      </c>
      <c r="B45" s="7" t="s">
        <v>417</v>
      </c>
      <c r="C45" s="7"/>
      <c r="D45" s="7">
        <v>2</v>
      </c>
      <c r="E45" s="7">
        <v>2</v>
      </c>
      <c r="F45" s="7">
        <v>2</v>
      </c>
      <c r="G45" s="7">
        <v>2</v>
      </c>
      <c r="H45" s="8">
        <f>SUM('PACC - SNCC.F.053'!$D45:$G45)</f>
        <v>8</v>
      </c>
      <c r="I45" s="9">
        <v>110</v>
      </c>
      <c r="J45" s="9">
        <f t="shared" si="2"/>
        <v>880</v>
      </c>
      <c r="K45" s="9"/>
      <c r="L45" s="7"/>
      <c r="M45" s="7"/>
      <c r="N45" s="9"/>
      <c r="O45" s="7"/>
      <c r="T45" s="5" t="s">
        <v>60</v>
      </c>
      <c r="W45" s="13"/>
    </row>
    <row r="46" spans="1:23" ht="18">
      <c r="A46" s="7" t="s">
        <v>189</v>
      </c>
      <c r="B46" s="7" t="s">
        <v>418</v>
      </c>
      <c r="C46" s="7"/>
      <c r="D46" s="7">
        <v>5</v>
      </c>
      <c r="E46" s="7">
        <v>5</v>
      </c>
      <c r="F46" s="7">
        <v>5</v>
      </c>
      <c r="G46" s="7">
        <v>5</v>
      </c>
      <c r="H46" s="8">
        <f>SUM('PACC - SNCC.F.053'!$D46:$G46)</f>
        <v>20</v>
      </c>
      <c r="I46" s="9">
        <v>95</v>
      </c>
      <c r="J46" s="9">
        <f t="shared" si="2"/>
        <v>1900</v>
      </c>
      <c r="K46" s="9"/>
      <c r="L46" s="7"/>
      <c r="M46" s="7"/>
      <c r="N46" s="9"/>
      <c r="O46" s="7"/>
      <c r="T46" s="5" t="s">
        <v>61</v>
      </c>
      <c r="W46" s="13"/>
    </row>
    <row r="47" spans="1:23" ht="18">
      <c r="A47" s="7" t="s">
        <v>189</v>
      </c>
      <c r="B47" s="7" t="s">
        <v>419</v>
      </c>
      <c r="C47" s="7"/>
      <c r="D47" s="7">
        <v>5</v>
      </c>
      <c r="E47" s="7">
        <v>5</v>
      </c>
      <c r="F47" s="7">
        <v>5</v>
      </c>
      <c r="G47" s="7">
        <v>5</v>
      </c>
      <c r="H47" s="8">
        <f>SUM('PACC - SNCC.F.053'!$D47:$G47)</f>
        <v>20</v>
      </c>
      <c r="I47" s="9">
        <v>95</v>
      </c>
      <c r="J47" s="9">
        <f t="shared" si="2"/>
        <v>1900</v>
      </c>
      <c r="K47" s="9"/>
      <c r="L47" s="7"/>
      <c r="M47" s="7"/>
      <c r="N47" s="9"/>
      <c r="O47" s="7"/>
      <c r="T47" s="5" t="s">
        <v>62</v>
      </c>
      <c r="W47" s="13"/>
    </row>
    <row r="48" spans="1:23" ht="18">
      <c r="A48" s="7" t="s">
        <v>189</v>
      </c>
      <c r="B48" s="7" t="s">
        <v>420</v>
      </c>
      <c r="C48" s="7"/>
      <c r="D48" s="7">
        <v>2</v>
      </c>
      <c r="E48" s="7">
        <v>2</v>
      </c>
      <c r="F48" s="7">
        <v>2</v>
      </c>
      <c r="G48" s="7">
        <v>2</v>
      </c>
      <c r="H48" s="8">
        <f>SUM('PACC - SNCC.F.053'!$D48:$G48)</f>
        <v>8</v>
      </c>
      <c r="I48" s="9">
        <v>95</v>
      </c>
      <c r="J48" s="9">
        <f t="shared" si="2"/>
        <v>760</v>
      </c>
      <c r="K48" s="9"/>
      <c r="L48" s="7"/>
      <c r="M48" s="7"/>
      <c r="N48" s="9"/>
      <c r="O48" s="7"/>
      <c r="T48" s="5" t="s">
        <v>63</v>
      </c>
      <c r="W48" s="13"/>
    </row>
    <row r="49" spans="1:23" ht="18">
      <c r="A49" s="7" t="s">
        <v>189</v>
      </c>
      <c r="B49" s="7" t="s">
        <v>421</v>
      </c>
      <c r="C49" s="7"/>
      <c r="D49" s="7">
        <v>50</v>
      </c>
      <c r="E49" s="7">
        <v>75</v>
      </c>
      <c r="F49" s="7">
        <v>75</v>
      </c>
      <c r="G49" s="7">
        <v>50</v>
      </c>
      <c r="H49" s="8">
        <f>SUM('PACC - SNCC.F.053'!$D49:$G49)</f>
        <v>250</v>
      </c>
      <c r="I49" s="9">
        <v>115</v>
      </c>
      <c r="J49" s="9">
        <f t="shared" si="2"/>
        <v>28750</v>
      </c>
      <c r="K49" s="9"/>
      <c r="L49" s="7"/>
      <c r="M49" s="7"/>
      <c r="N49" s="9"/>
      <c r="O49" s="7"/>
      <c r="T49" s="5" t="s">
        <v>64</v>
      </c>
      <c r="W49" s="13"/>
    </row>
    <row r="50" spans="1:23" ht="18">
      <c r="A50" s="7" t="s">
        <v>189</v>
      </c>
      <c r="B50" s="7" t="s">
        <v>422</v>
      </c>
      <c r="C50" s="7"/>
      <c r="D50" s="7">
        <v>200</v>
      </c>
      <c r="E50" s="7">
        <v>225</v>
      </c>
      <c r="F50" s="7">
        <v>200</v>
      </c>
      <c r="G50" s="7">
        <v>200</v>
      </c>
      <c r="H50" s="8">
        <f>SUM('PACC - SNCC.F.053'!$D50:$G50)</f>
        <v>825</v>
      </c>
      <c r="I50" s="9">
        <v>125</v>
      </c>
      <c r="J50" s="9">
        <f t="shared" si="2"/>
        <v>103125</v>
      </c>
      <c r="K50" s="9"/>
      <c r="L50" s="7"/>
      <c r="M50" s="7"/>
      <c r="N50" s="9"/>
      <c r="O50" s="7"/>
      <c r="T50" s="5" t="s">
        <v>65</v>
      </c>
      <c r="W50" s="13"/>
    </row>
    <row r="51" spans="1:23" ht="18">
      <c r="A51" s="7" t="s">
        <v>189</v>
      </c>
      <c r="B51" s="7" t="s">
        <v>423</v>
      </c>
      <c r="C51" s="7"/>
      <c r="D51" s="7">
        <v>50</v>
      </c>
      <c r="E51" s="7">
        <v>75</v>
      </c>
      <c r="F51" s="7">
        <v>75</v>
      </c>
      <c r="G51" s="7">
        <v>50</v>
      </c>
      <c r="H51" s="8">
        <f>SUM('PACC - SNCC.F.053'!$D51:$G51)</f>
        <v>250</v>
      </c>
      <c r="I51" s="9">
        <v>175</v>
      </c>
      <c r="J51" s="9">
        <f t="shared" si="2"/>
        <v>43750</v>
      </c>
      <c r="K51" s="9"/>
      <c r="L51" s="7"/>
      <c r="M51" s="7"/>
      <c r="N51" s="9"/>
      <c r="O51" s="7"/>
      <c r="T51" s="5" t="s">
        <v>66</v>
      </c>
      <c r="W51" s="13"/>
    </row>
    <row r="52" spans="1:23" ht="18">
      <c r="A52" s="7" t="s">
        <v>189</v>
      </c>
      <c r="B52" s="7" t="s">
        <v>424</v>
      </c>
      <c r="C52" s="7"/>
      <c r="D52" s="7">
        <v>200</v>
      </c>
      <c r="E52" s="7">
        <v>225</v>
      </c>
      <c r="F52" s="7">
        <v>200</v>
      </c>
      <c r="G52" s="7">
        <v>200</v>
      </c>
      <c r="H52" s="8">
        <f>SUM('PACC - SNCC.F.053'!$D52:$G52)</f>
        <v>825</v>
      </c>
      <c r="I52" s="9">
        <v>350</v>
      </c>
      <c r="J52" s="9">
        <f t="shared" si="2"/>
        <v>288750</v>
      </c>
      <c r="K52" s="9"/>
      <c r="L52" s="7"/>
      <c r="M52" s="7"/>
      <c r="N52" s="9"/>
      <c r="O52" s="7"/>
      <c r="T52" s="5" t="s">
        <v>67</v>
      </c>
      <c r="W52" s="13"/>
    </row>
    <row r="53" spans="1:23" ht="18">
      <c r="A53" s="7" t="s">
        <v>189</v>
      </c>
      <c r="B53" s="7" t="s">
        <v>425</v>
      </c>
      <c r="C53" s="7"/>
      <c r="D53" s="7">
        <v>50</v>
      </c>
      <c r="E53" s="7">
        <v>75</v>
      </c>
      <c r="F53" s="7">
        <v>75</v>
      </c>
      <c r="G53" s="7">
        <v>50</v>
      </c>
      <c r="H53" s="8">
        <f>SUM('PACC - SNCC.F.053'!$D53:$G53)</f>
        <v>250</v>
      </c>
      <c r="I53" s="9">
        <v>225</v>
      </c>
      <c r="J53" s="9">
        <f t="shared" si="2"/>
        <v>56250</v>
      </c>
      <c r="K53" s="9"/>
      <c r="L53" s="7"/>
      <c r="M53" s="7"/>
      <c r="N53" s="9"/>
      <c r="O53" s="7"/>
      <c r="T53" s="5" t="s">
        <v>68</v>
      </c>
      <c r="W53" s="13"/>
    </row>
    <row r="54" spans="1:23" ht="18">
      <c r="A54" s="7" t="s">
        <v>189</v>
      </c>
      <c r="B54" s="7" t="s">
        <v>426</v>
      </c>
      <c r="C54" s="7"/>
      <c r="D54" s="7">
        <v>200</v>
      </c>
      <c r="E54" s="7">
        <v>225</v>
      </c>
      <c r="F54" s="7">
        <v>200</v>
      </c>
      <c r="G54" s="7">
        <v>200</v>
      </c>
      <c r="H54" s="8">
        <f>SUM('PACC - SNCC.F.053'!$D54:$G54)</f>
        <v>825</v>
      </c>
      <c r="I54" s="9">
        <v>95</v>
      </c>
      <c r="J54" s="9">
        <f t="shared" si="2"/>
        <v>78375</v>
      </c>
      <c r="K54" s="9"/>
      <c r="L54" s="7"/>
      <c r="M54" s="7"/>
      <c r="N54" s="9"/>
      <c r="O54" s="7"/>
      <c r="T54" s="5" t="s">
        <v>69</v>
      </c>
      <c r="W54" s="13"/>
    </row>
    <row r="55" spans="1:23" ht="18">
      <c r="A55" s="7" t="s">
        <v>189</v>
      </c>
      <c r="B55" s="7" t="s">
        <v>427</v>
      </c>
      <c r="C55" s="7"/>
      <c r="D55" s="7">
        <v>50</v>
      </c>
      <c r="E55" s="7">
        <v>75</v>
      </c>
      <c r="F55" s="7">
        <v>75</v>
      </c>
      <c r="G55" s="7">
        <v>50</v>
      </c>
      <c r="H55" s="8">
        <f>SUM('PACC - SNCC.F.053'!$D55:$G55)</f>
        <v>250</v>
      </c>
      <c r="I55" s="9">
        <v>110</v>
      </c>
      <c r="J55" s="9">
        <f t="shared" si="2"/>
        <v>27500</v>
      </c>
      <c r="K55" s="9"/>
      <c r="L55" s="7"/>
      <c r="M55" s="7"/>
      <c r="N55" s="9"/>
      <c r="O55" s="7"/>
      <c r="T55" s="5" t="s">
        <v>70</v>
      </c>
      <c r="W55" s="13"/>
    </row>
    <row r="56" spans="1:23" ht="18">
      <c r="A56" s="7" t="s">
        <v>189</v>
      </c>
      <c r="B56" s="7" t="s">
        <v>428</v>
      </c>
      <c r="C56" s="7"/>
      <c r="D56" s="7">
        <v>200</v>
      </c>
      <c r="E56" s="7">
        <v>225</v>
      </c>
      <c r="F56" s="7">
        <v>200</v>
      </c>
      <c r="G56" s="7">
        <v>200</v>
      </c>
      <c r="H56" s="8">
        <f>SUM('PACC - SNCC.F.053'!$D56:$G56)</f>
        <v>825</v>
      </c>
      <c r="I56" s="9">
        <v>125</v>
      </c>
      <c r="J56" s="9">
        <f t="shared" si="2"/>
        <v>103125</v>
      </c>
      <c r="K56" s="9"/>
      <c r="L56" s="7"/>
      <c r="M56" s="7"/>
      <c r="N56" s="9"/>
      <c r="O56" s="7"/>
      <c r="T56" s="5" t="s">
        <v>71</v>
      </c>
      <c r="W56" s="13"/>
    </row>
    <row r="57" spans="1:23" ht="18">
      <c r="A57" s="7" t="s">
        <v>189</v>
      </c>
      <c r="B57" s="7" t="s">
        <v>429</v>
      </c>
      <c r="C57" s="7"/>
      <c r="D57" s="7">
        <v>50</v>
      </c>
      <c r="E57" s="7">
        <v>75</v>
      </c>
      <c r="F57" s="7">
        <v>75</v>
      </c>
      <c r="G57" s="7">
        <v>50</v>
      </c>
      <c r="H57" s="8">
        <f>SUM('PACC - SNCC.F.053'!$D57:$G57)</f>
        <v>250</v>
      </c>
      <c r="I57" s="9">
        <v>110</v>
      </c>
      <c r="J57" s="9">
        <f t="shared" si="2"/>
        <v>27500</v>
      </c>
      <c r="K57" s="9"/>
      <c r="L57" s="7"/>
      <c r="M57" s="7"/>
      <c r="N57" s="9"/>
      <c r="O57" s="7"/>
      <c r="T57" s="5" t="s">
        <v>72</v>
      </c>
      <c r="W57" s="13"/>
    </row>
    <row r="58" spans="1:23" ht="18">
      <c r="A58" s="7" t="s">
        <v>189</v>
      </c>
      <c r="B58" s="7" t="s">
        <v>430</v>
      </c>
      <c r="C58" s="7"/>
      <c r="D58" s="7">
        <v>200</v>
      </c>
      <c r="E58" s="7">
        <v>225</v>
      </c>
      <c r="F58" s="7">
        <v>200</v>
      </c>
      <c r="G58" s="7">
        <v>200</v>
      </c>
      <c r="H58" s="8">
        <f>SUM('PACC - SNCC.F.053'!$D58:$G58)</f>
        <v>825</v>
      </c>
      <c r="I58" s="9">
        <v>115</v>
      </c>
      <c r="J58" s="9">
        <f t="shared" si="2"/>
        <v>94875</v>
      </c>
      <c r="K58" s="9"/>
      <c r="L58" s="7"/>
      <c r="M58" s="7"/>
      <c r="N58" s="9"/>
      <c r="O58" s="7"/>
      <c r="T58" s="5" t="s">
        <v>73</v>
      </c>
      <c r="W58" s="13"/>
    </row>
    <row r="59" spans="1:23" ht="18">
      <c r="A59" s="7" t="s">
        <v>189</v>
      </c>
      <c r="B59" s="7" t="s">
        <v>431</v>
      </c>
      <c r="C59" s="7"/>
      <c r="D59" s="7">
        <v>50</v>
      </c>
      <c r="E59" s="7">
        <v>75</v>
      </c>
      <c r="F59" s="7">
        <v>75</v>
      </c>
      <c r="G59" s="7">
        <v>50</v>
      </c>
      <c r="H59" s="8">
        <f>SUM('PACC - SNCC.F.053'!$D59:$G59)</f>
        <v>250</v>
      </c>
      <c r="I59" s="9">
        <v>100</v>
      </c>
      <c r="J59" s="9">
        <f t="shared" si="2"/>
        <v>25000</v>
      </c>
      <c r="K59" s="9"/>
      <c r="L59" s="7"/>
      <c r="M59" s="7"/>
      <c r="N59" s="9"/>
      <c r="O59" s="7"/>
      <c r="T59" s="5" t="s">
        <v>74</v>
      </c>
      <c r="W59" s="13"/>
    </row>
    <row r="60" spans="1:23" ht="18">
      <c r="A60" s="7" t="s">
        <v>189</v>
      </c>
      <c r="B60" s="7" t="s">
        <v>432</v>
      </c>
      <c r="C60" s="7"/>
      <c r="D60" s="7">
        <v>200</v>
      </c>
      <c r="E60" s="7">
        <v>225</v>
      </c>
      <c r="F60" s="7">
        <v>200</v>
      </c>
      <c r="G60" s="7">
        <v>200</v>
      </c>
      <c r="H60" s="8">
        <f>SUM('PACC - SNCC.F.053'!$D60:$G60)</f>
        <v>825</v>
      </c>
      <c r="I60" s="9">
        <v>75</v>
      </c>
      <c r="J60" s="9">
        <f t="shared" si="2"/>
        <v>61875</v>
      </c>
      <c r="K60" s="9"/>
      <c r="L60" s="7"/>
      <c r="M60" s="7"/>
      <c r="N60" s="9"/>
      <c r="O60" s="7"/>
      <c r="T60" s="5" t="s">
        <v>75</v>
      </c>
      <c r="W60" s="13"/>
    </row>
    <row r="61" spans="1:23" ht="18">
      <c r="A61" s="7" t="s">
        <v>189</v>
      </c>
      <c r="B61" s="7" t="s">
        <v>433</v>
      </c>
      <c r="C61" s="7"/>
      <c r="D61" s="7">
        <v>50</v>
      </c>
      <c r="E61" s="7">
        <v>75</v>
      </c>
      <c r="F61" s="7">
        <v>75</v>
      </c>
      <c r="G61" s="7">
        <v>50</v>
      </c>
      <c r="H61" s="8">
        <f>SUM('PACC - SNCC.F.053'!$D61:$G61)</f>
        <v>250</v>
      </c>
      <c r="I61" s="9">
        <v>90</v>
      </c>
      <c r="J61" s="9">
        <f t="shared" si="2"/>
        <v>22500</v>
      </c>
      <c r="K61" s="9"/>
      <c r="L61" s="7"/>
      <c r="M61" s="7"/>
      <c r="N61" s="9"/>
      <c r="O61" s="7"/>
      <c r="T61" s="5" t="s">
        <v>76</v>
      </c>
      <c r="W61" s="13"/>
    </row>
    <row r="62" spans="1:23" ht="18">
      <c r="A62" s="7" t="s">
        <v>189</v>
      </c>
      <c r="B62" s="7" t="s">
        <v>434</v>
      </c>
      <c r="C62" s="7"/>
      <c r="D62" s="7">
        <v>200</v>
      </c>
      <c r="E62" s="7">
        <v>225</v>
      </c>
      <c r="F62" s="7">
        <v>200</v>
      </c>
      <c r="G62" s="7">
        <v>200</v>
      </c>
      <c r="H62" s="8">
        <f>SUM('PACC - SNCC.F.053'!$D62:$G62)</f>
        <v>825</v>
      </c>
      <c r="I62" s="9">
        <v>125</v>
      </c>
      <c r="J62" s="9">
        <f t="shared" si="2"/>
        <v>103125</v>
      </c>
      <c r="K62" s="9"/>
      <c r="L62" s="7"/>
      <c r="M62" s="7"/>
      <c r="N62" s="9"/>
      <c r="O62" s="7"/>
      <c r="T62" s="5" t="s">
        <v>77</v>
      </c>
      <c r="W62" s="13"/>
    </row>
    <row r="63" spans="1:23" ht="18">
      <c r="A63" s="7" t="s">
        <v>189</v>
      </c>
      <c r="B63" s="7" t="s">
        <v>435</v>
      </c>
      <c r="C63" s="7"/>
      <c r="D63" s="7">
        <v>50</v>
      </c>
      <c r="E63" s="7">
        <v>75</v>
      </c>
      <c r="F63" s="7">
        <v>75</v>
      </c>
      <c r="G63" s="7">
        <v>50</v>
      </c>
      <c r="H63" s="8">
        <f>SUM('PACC - SNCC.F.053'!$D63:$G63)</f>
        <v>250</v>
      </c>
      <c r="I63" s="9">
        <v>60</v>
      </c>
      <c r="J63" s="9">
        <f t="shared" si="2"/>
        <v>15000</v>
      </c>
      <c r="K63" s="9"/>
      <c r="L63" s="7"/>
      <c r="M63" s="7"/>
      <c r="N63" s="9"/>
      <c r="O63" s="7"/>
      <c r="T63" s="5" t="s">
        <v>78</v>
      </c>
      <c r="W63" s="13"/>
    </row>
    <row r="64" spans="1:23" ht="18">
      <c r="A64" s="7" t="s">
        <v>189</v>
      </c>
      <c r="B64" s="7" t="s">
        <v>436</v>
      </c>
      <c r="C64" s="7"/>
      <c r="D64" s="7">
        <v>200</v>
      </c>
      <c r="E64" s="7">
        <v>225</v>
      </c>
      <c r="F64" s="7">
        <v>200</v>
      </c>
      <c r="G64" s="7">
        <v>200</v>
      </c>
      <c r="H64" s="8">
        <f>SUM('PACC - SNCC.F.053'!$D64:$G64)</f>
        <v>825</v>
      </c>
      <c r="I64" s="9">
        <v>70</v>
      </c>
      <c r="J64" s="9">
        <f t="shared" si="2"/>
        <v>57750</v>
      </c>
      <c r="K64" s="9"/>
      <c r="L64" s="7"/>
      <c r="M64" s="7"/>
      <c r="N64" s="9"/>
      <c r="O64" s="7"/>
      <c r="T64" s="5" t="s">
        <v>79</v>
      </c>
      <c r="W64" s="13"/>
    </row>
    <row r="65" spans="1:23" ht="18">
      <c r="A65" s="7" t="s">
        <v>189</v>
      </c>
      <c r="B65" s="7" t="s">
        <v>437</v>
      </c>
      <c r="C65" s="7"/>
      <c r="D65" s="7">
        <v>50</v>
      </c>
      <c r="E65" s="7">
        <v>75</v>
      </c>
      <c r="F65" s="7">
        <v>75</v>
      </c>
      <c r="G65" s="7">
        <v>50</v>
      </c>
      <c r="H65" s="8">
        <f>SUM('PACC - SNCC.F.053'!$D65:$G65)</f>
        <v>250</v>
      </c>
      <c r="I65" s="9">
        <v>55</v>
      </c>
      <c r="J65" s="9">
        <f t="shared" si="2"/>
        <v>13750</v>
      </c>
      <c r="K65" s="9"/>
      <c r="L65" s="7"/>
      <c r="M65" s="7"/>
      <c r="N65" s="9"/>
      <c r="O65" s="7"/>
      <c r="T65" s="5" t="s">
        <v>80</v>
      </c>
      <c r="W65" s="13"/>
    </row>
    <row r="66" spans="1:23" ht="18">
      <c r="A66" s="7" t="s">
        <v>189</v>
      </c>
      <c r="B66" s="7" t="s">
        <v>438</v>
      </c>
      <c r="C66" s="7"/>
      <c r="D66" s="7">
        <v>200</v>
      </c>
      <c r="E66" s="7">
        <v>225</v>
      </c>
      <c r="F66" s="7">
        <v>200</v>
      </c>
      <c r="G66" s="7">
        <v>200</v>
      </c>
      <c r="H66" s="8">
        <f>SUM('PACC - SNCC.F.053'!$D66:$G66)</f>
        <v>825</v>
      </c>
      <c r="I66" s="9">
        <v>75</v>
      </c>
      <c r="J66" s="9">
        <f t="shared" si="2"/>
        <v>61875</v>
      </c>
      <c r="K66" s="9"/>
      <c r="L66" s="7"/>
      <c r="M66" s="7"/>
      <c r="N66" s="9"/>
      <c r="O66" s="7"/>
      <c r="T66" s="5" t="s">
        <v>81</v>
      </c>
      <c r="W66" s="13"/>
    </row>
    <row r="67" spans="1:23" ht="18">
      <c r="A67" s="7" t="s">
        <v>189</v>
      </c>
      <c r="B67" s="7" t="s">
        <v>439</v>
      </c>
      <c r="C67" s="7"/>
      <c r="D67" s="7">
        <v>50</v>
      </c>
      <c r="E67" s="7">
        <v>75</v>
      </c>
      <c r="F67" s="7">
        <v>75</v>
      </c>
      <c r="G67" s="7">
        <v>50</v>
      </c>
      <c r="H67" s="8">
        <f>SUM('PACC - SNCC.F.053'!$D67:$G67)</f>
        <v>250</v>
      </c>
      <c r="I67" s="9">
        <v>90</v>
      </c>
      <c r="J67" s="9">
        <f t="shared" si="2"/>
        <v>22500</v>
      </c>
      <c r="K67" s="9"/>
      <c r="L67" s="7"/>
      <c r="M67" s="7"/>
      <c r="N67" s="9"/>
      <c r="O67" s="7"/>
      <c r="T67" s="5" t="s">
        <v>82</v>
      </c>
      <c r="W67" s="13"/>
    </row>
    <row r="68" spans="1:23" ht="18">
      <c r="A68" s="7" t="s">
        <v>189</v>
      </c>
      <c r="B68" s="7" t="s">
        <v>440</v>
      </c>
      <c r="C68" s="7"/>
      <c r="D68" s="7">
        <v>200</v>
      </c>
      <c r="E68" s="7">
        <v>225</v>
      </c>
      <c r="F68" s="7">
        <v>200</v>
      </c>
      <c r="G68" s="7">
        <v>200</v>
      </c>
      <c r="H68" s="8">
        <f>SUM('PACC - SNCC.F.053'!$D68:$G68)</f>
        <v>825</v>
      </c>
      <c r="I68" s="9">
        <v>125</v>
      </c>
      <c r="J68" s="9">
        <f t="shared" si="2"/>
        <v>103125</v>
      </c>
      <c r="K68" s="9"/>
      <c r="L68" s="7"/>
      <c r="M68" s="7"/>
      <c r="N68" s="9"/>
      <c r="O68" s="7"/>
      <c r="T68" s="5" t="s">
        <v>83</v>
      </c>
      <c r="W68" s="13"/>
    </row>
    <row r="69" spans="1:23" ht="18">
      <c r="A69" s="7" t="s">
        <v>189</v>
      </c>
      <c r="B69" s="7" t="s">
        <v>441</v>
      </c>
      <c r="C69" s="7"/>
      <c r="D69" s="7">
        <v>50</v>
      </c>
      <c r="E69" s="7">
        <v>75</v>
      </c>
      <c r="F69" s="7">
        <v>75</v>
      </c>
      <c r="G69" s="7">
        <v>50</v>
      </c>
      <c r="H69" s="8">
        <f>SUM('PACC - SNCC.F.053'!$D69:$G69)</f>
        <v>250</v>
      </c>
      <c r="I69" s="9">
        <v>60</v>
      </c>
      <c r="J69" s="9">
        <f t="shared" si="2"/>
        <v>15000</v>
      </c>
      <c r="K69" s="9"/>
      <c r="L69" s="7"/>
      <c r="M69" s="7"/>
      <c r="N69" s="9"/>
      <c r="O69" s="7"/>
      <c r="T69" s="5" t="s">
        <v>84</v>
      </c>
      <c r="W69" s="13"/>
    </row>
    <row r="70" spans="1:23" ht="18">
      <c r="A70" s="7" t="s">
        <v>189</v>
      </c>
      <c r="B70" s="7" t="s">
        <v>442</v>
      </c>
      <c r="C70" s="7"/>
      <c r="D70" s="7">
        <v>200</v>
      </c>
      <c r="E70" s="7">
        <v>225</v>
      </c>
      <c r="F70" s="7">
        <v>200</v>
      </c>
      <c r="G70" s="7">
        <v>200</v>
      </c>
      <c r="H70" s="8">
        <f>SUM('PACC - SNCC.F.053'!$D70:$G70)</f>
        <v>825</v>
      </c>
      <c r="I70" s="9">
        <v>45</v>
      </c>
      <c r="J70" s="9">
        <f t="shared" si="2"/>
        <v>37125</v>
      </c>
      <c r="K70" s="9"/>
      <c r="L70" s="7"/>
      <c r="M70" s="7"/>
      <c r="N70" s="9"/>
      <c r="O70" s="7"/>
      <c r="T70" s="5" t="s">
        <v>85</v>
      </c>
      <c r="W70" s="13"/>
    </row>
    <row r="71" spans="1:23" ht="18">
      <c r="A71" s="7" t="s">
        <v>189</v>
      </c>
      <c r="B71" s="7" t="s">
        <v>443</v>
      </c>
      <c r="C71" s="7"/>
      <c r="D71" s="7">
        <v>50</v>
      </c>
      <c r="E71" s="7">
        <v>75</v>
      </c>
      <c r="F71" s="7">
        <v>75</v>
      </c>
      <c r="G71" s="7">
        <v>50</v>
      </c>
      <c r="H71" s="8">
        <f>SUM('PACC - SNCC.F.053'!$D71:$G71)</f>
        <v>250</v>
      </c>
      <c r="I71" s="9">
        <v>350</v>
      </c>
      <c r="J71" s="9">
        <f t="shared" si="2"/>
        <v>87500</v>
      </c>
      <c r="K71" s="9"/>
      <c r="L71" s="7"/>
      <c r="M71" s="7"/>
      <c r="N71" s="9"/>
      <c r="O71" s="7"/>
      <c r="T71" s="5" t="s">
        <v>86</v>
      </c>
      <c r="W71" s="13"/>
    </row>
    <row r="72" spans="1:23" ht="18">
      <c r="A72" s="7" t="s">
        <v>189</v>
      </c>
      <c r="B72" s="7" t="s">
        <v>444</v>
      </c>
      <c r="C72" s="7"/>
      <c r="D72" s="7">
        <v>200</v>
      </c>
      <c r="E72" s="7">
        <v>225</v>
      </c>
      <c r="F72" s="7">
        <v>200</v>
      </c>
      <c r="G72" s="7">
        <v>200</v>
      </c>
      <c r="H72" s="8">
        <f>SUM('PACC - SNCC.F.053'!$D72:$G72)</f>
        <v>825</v>
      </c>
      <c r="I72" s="9">
        <v>250</v>
      </c>
      <c r="J72" s="9">
        <f t="shared" si="2"/>
        <v>206250</v>
      </c>
      <c r="K72" s="9"/>
      <c r="L72" s="7"/>
      <c r="M72" s="7"/>
      <c r="N72" s="9"/>
      <c r="O72" s="7"/>
      <c r="T72" s="5" t="s">
        <v>87</v>
      </c>
      <c r="W72" s="13"/>
    </row>
    <row r="73" spans="1:23" ht="18">
      <c r="A73" s="7" t="s">
        <v>189</v>
      </c>
      <c r="B73" s="7" t="s">
        <v>445</v>
      </c>
      <c r="C73" s="7"/>
      <c r="D73" s="7">
        <v>50</v>
      </c>
      <c r="E73" s="7">
        <v>75</v>
      </c>
      <c r="F73" s="7">
        <v>75</v>
      </c>
      <c r="G73" s="7">
        <v>50</v>
      </c>
      <c r="H73" s="8">
        <f>SUM('PACC - SNCC.F.053'!$D73:$G73)</f>
        <v>250</v>
      </c>
      <c r="I73" s="9">
        <v>450</v>
      </c>
      <c r="J73" s="9">
        <f t="shared" si="2"/>
        <v>112500</v>
      </c>
      <c r="K73" s="9"/>
      <c r="L73" s="7"/>
      <c r="M73" s="7"/>
      <c r="N73" s="9"/>
      <c r="O73" s="7"/>
      <c r="T73" s="5" t="s">
        <v>88</v>
      </c>
      <c r="W73" s="13"/>
    </row>
    <row r="74" spans="1:23" ht="18">
      <c r="A74" s="7" t="s">
        <v>189</v>
      </c>
      <c r="B74" s="7" t="s">
        <v>446</v>
      </c>
      <c r="C74" s="7"/>
      <c r="D74" s="7">
        <v>200</v>
      </c>
      <c r="E74" s="7">
        <v>225</v>
      </c>
      <c r="F74" s="7">
        <v>200</v>
      </c>
      <c r="G74" s="7">
        <v>200</v>
      </c>
      <c r="H74" s="8">
        <f>SUM('PACC - SNCC.F.053'!$D74:$G74)</f>
        <v>825</v>
      </c>
      <c r="I74" s="9">
        <v>250</v>
      </c>
      <c r="J74" s="9">
        <f t="shared" si="2"/>
        <v>206250</v>
      </c>
      <c r="K74" s="9"/>
      <c r="L74" s="7"/>
      <c r="M74" s="7"/>
      <c r="N74" s="9"/>
      <c r="O74" s="7"/>
      <c r="T74" s="5" t="s">
        <v>89</v>
      </c>
      <c r="W74" s="13"/>
    </row>
    <row r="75" spans="1:23" ht="18">
      <c r="A75" s="7" t="s">
        <v>189</v>
      </c>
      <c r="B75" s="7" t="s">
        <v>447</v>
      </c>
      <c r="C75" s="7"/>
      <c r="D75" s="7">
        <v>50</v>
      </c>
      <c r="E75" s="7">
        <v>75</v>
      </c>
      <c r="F75" s="7">
        <v>75</v>
      </c>
      <c r="G75" s="7">
        <v>50</v>
      </c>
      <c r="H75" s="8">
        <f>SUM('PACC - SNCC.F.053'!$D75:$G75)</f>
        <v>250</v>
      </c>
      <c r="I75" s="9">
        <v>25</v>
      </c>
      <c r="J75" s="9">
        <f aca="true" t="shared" si="3" ref="J75:J106">+H75*I75</f>
        <v>6250</v>
      </c>
      <c r="K75" s="9"/>
      <c r="L75" s="7"/>
      <c r="M75" s="7"/>
      <c r="N75" s="9"/>
      <c r="O75" s="7"/>
      <c r="T75" s="5" t="s">
        <v>90</v>
      </c>
      <c r="W75" s="13"/>
    </row>
    <row r="76" spans="1:23" ht="18">
      <c r="A76" s="7" t="s">
        <v>189</v>
      </c>
      <c r="B76" s="7" t="s">
        <v>448</v>
      </c>
      <c r="C76" s="7"/>
      <c r="D76" s="7">
        <v>200</v>
      </c>
      <c r="E76" s="7">
        <v>225</v>
      </c>
      <c r="F76" s="7">
        <v>200</v>
      </c>
      <c r="G76" s="7">
        <v>200</v>
      </c>
      <c r="H76" s="8">
        <f>SUM('PACC - SNCC.F.053'!$D76:$G76)</f>
        <v>825</v>
      </c>
      <c r="I76" s="9">
        <v>350</v>
      </c>
      <c r="J76" s="9">
        <f t="shared" si="3"/>
        <v>288750</v>
      </c>
      <c r="K76" s="9"/>
      <c r="L76" s="7"/>
      <c r="M76" s="7"/>
      <c r="N76" s="9"/>
      <c r="O76" s="7"/>
      <c r="T76" s="5" t="s">
        <v>91</v>
      </c>
      <c r="W76" s="13"/>
    </row>
    <row r="77" spans="1:23" ht="18">
      <c r="A77" s="7" t="s">
        <v>189</v>
      </c>
      <c r="B77" s="7" t="s">
        <v>449</v>
      </c>
      <c r="C77" s="7"/>
      <c r="D77" s="7">
        <v>50</v>
      </c>
      <c r="E77" s="7">
        <v>75</v>
      </c>
      <c r="F77" s="7">
        <v>75</v>
      </c>
      <c r="G77" s="7">
        <v>50</v>
      </c>
      <c r="H77" s="8">
        <f>SUM('PACC - SNCC.F.053'!$D77:$G77)</f>
        <v>250</v>
      </c>
      <c r="I77" s="9">
        <v>75</v>
      </c>
      <c r="J77" s="9">
        <f t="shared" si="3"/>
        <v>18750</v>
      </c>
      <c r="K77" s="9"/>
      <c r="L77" s="7"/>
      <c r="M77" s="7"/>
      <c r="N77" s="9"/>
      <c r="O77" s="7"/>
      <c r="T77" s="5" t="s">
        <v>92</v>
      </c>
      <c r="W77" s="13"/>
    </row>
    <row r="78" spans="1:23" ht="18">
      <c r="A78" s="7" t="s">
        <v>189</v>
      </c>
      <c r="B78" s="7" t="s">
        <v>450</v>
      </c>
      <c r="C78" s="7"/>
      <c r="D78" s="7">
        <v>200</v>
      </c>
      <c r="E78" s="7">
        <v>225</v>
      </c>
      <c r="F78" s="7">
        <v>200</v>
      </c>
      <c r="G78" s="7">
        <v>200</v>
      </c>
      <c r="H78" s="8">
        <f>SUM('PACC - SNCC.F.053'!$D78:$G78)</f>
        <v>825</v>
      </c>
      <c r="I78" s="9">
        <v>75</v>
      </c>
      <c r="J78" s="9">
        <f t="shared" si="3"/>
        <v>61875</v>
      </c>
      <c r="K78" s="9"/>
      <c r="L78" s="7"/>
      <c r="M78" s="7"/>
      <c r="N78" s="9"/>
      <c r="O78" s="7"/>
      <c r="T78" s="5" t="s">
        <v>93</v>
      </c>
      <c r="W78" s="13"/>
    </row>
    <row r="79" spans="1:23" ht="18">
      <c r="A79" s="7" t="s">
        <v>189</v>
      </c>
      <c r="B79" s="7" t="s">
        <v>451</v>
      </c>
      <c r="C79" s="7"/>
      <c r="D79" s="7">
        <v>50</v>
      </c>
      <c r="E79" s="7">
        <v>75</v>
      </c>
      <c r="F79" s="7">
        <v>75</v>
      </c>
      <c r="G79" s="7">
        <v>50</v>
      </c>
      <c r="H79" s="8">
        <f>SUM('PACC - SNCC.F.053'!$D79:$G79)</f>
        <v>250</v>
      </c>
      <c r="I79" s="9">
        <v>750</v>
      </c>
      <c r="J79" s="9">
        <f t="shared" si="3"/>
        <v>187500</v>
      </c>
      <c r="K79" s="9"/>
      <c r="L79" s="7"/>
      <c r="M79" s="7"/>
      <c r="N79" s="9"/>
      <c r="O79" s="7"/>
      <c r="T79" s="5" t="s">
        <v>94</v>
      </c>
      <c r="W79" s="13"/>
    </row>
    <row r="80" spans="1:23" ht="18">
      <c r="A80" s="7" t="s">
        <v>189</v>
      </c>
      <c r="B80" s="7" t="s">
        <v>452</v>
      </c>
      <c r="C80" s="7"/>
      <c r="D80" s="7">
        <v>200</v>
      </c>
      <c r="E80" s="7">
        <v>225</v>
      </c>
      <c r="F80" s="7">
        <v>200</v>
      </c>
      <c r="G80" s="7">
        <v>200</v>
      </c>
      <c r="H80" s="8">
        <f>SUM('PACC - SNCC.F.053'!$D80:$G80)</f>
        <v>825</v>
      </c>
      <c r="I80" s="9">
        <v>45</v>
      </c>
      <c r="J80" s="9">
        <f t="shared" si="3"/>
        <v>37125</v>
      </c>
      <c r="K80" s="9"/>
      <c r="L80" s="7"/>
      <c r="M80" s="7"/>
      <c r="N80" s="9"/>
      <c r="O80" s="7"/>
      <c r="T80" s="5" t="s">
        <v>95</v>
      </c>
      <c r="W80" s="13"/>
    </row>
    <row r="81" spans="1:23" ht="18">
      <c r="A81" s="7" t="s">
        <v>189</v>
      </c>
      <c r="B81" s="7" t="s">
        <v>453</v>
      </c>
      <c r="C81" s="7"/>
      <c r="D81" s="7">
        <v>50</v>
      </c>
      <c r="E81" s="7">
        <v>75</v>
      </c>
      <c r="F81" s="7">
        <v>75</v>
      </c>
      <c r="G81" s="7">
        <v>50</v>
      </c>
      <c r="H81" s="8">
        <f>SUM('PACC - SNCC.F.053'!$D81:$G81)</f>
        <v>250</v>
      </c>
      <c r="I81" s="9">
        <v>55</v>
      </c>
      <c r="J81" s="9">
        <f t="shared" si="3"/>
        <v>13750</v>
      </c>
      <c r="K81" s="9"/>
      <c r="L81" s="7"/>
      <c r="M81" s="7"/>
      <c r="N81" s="9"/>
      <c r="O81" s="7"/>
      <c r="T81" s="5" t="s">
        <v>96</v>
      </c>
      <c r="W81" s="13"/>
    </row>
    <row r="82" spans="1:23" ht="18">
      <c r="A82" s="7" t="s">
        <v>189</v>
      </c>
      <c r="B82" s="7" t="s">
        <v>454</v>
      </c>
      <c r="C82" s="7"/>
      <c r="D82" s="7">
        <v>200</v>
      </c>
      <c r="E82" s="7">
        <v>225</v>
      </c>
      <c r="F82" s="7">
        <v>200</v>
      </c>
      <c r="G82" s="7">
        <v>200</v>
      </c>
      <c r="H82" s="8">
        <f>SUM('PACC - SNCC.F.053'!$D82:$G82)</f>
        <v>825</v>
      </c>
      <c r="I82" s="9">
        <v>650</v>
      </c>
      <c r="J82" s="9">
        <f t="shared" si="3"/>
        <v>536250</v>
      </c>
      <c r="K82" s="9"/>
      <c r="L82" s="7"/>
      <c r="M82" s="7"/>
      <c r="N82" s="9"/>
      <c r="O82" s="7"/>
      <c r="T82" s="5" t="s">
        <v>97</v>
      </c>
      <c r="W82" s="13"/>
    </row>
    <row r="83" spans="1:23" ht="18">
      <c r="A83" s="7" t="s">
        <v>189</v>
      </c>
      <c r="B83" s="7" t="s">
        <v>455</v>
      </c>
      <c r="C83" s="7"/>
      <c r="D83" s="7">
        <v>50</v>
      </c>
      <c r="E83" s="7">
        <v>75</v>
      </c>
      <c r="F83" s="7">
        <v>75</v>
      </c>
      <c r="G83" s="7">
        <v>50</v>
      </c>
      <c r="H83" s="8">
        <f>SUM('PACC - SNCC.F.053'!$D83:$G83)</f>
        <v>250</v>
      </c>
      <c r="I83" s="9">
        <v>250</v>
      </c>
      <c r="J83" s="9">
        <f t="shared" si="3"/>
        <v>62500</v>
      </c>
      <c r="K83" s="9"/>
      <c r="L83" s="7"/>
      <c r="M83" s="7"/>
      <c r="N83" s="9"/>
      <c r="O83" s="7"/>
      <c r="T83" s="5" t="s">
        <v>98</v>
      </c>
      <c r="W83" s="13"/>
    </row>
    <row r="84" spans="1:23" ht="18">
      <c r="A84" s="7" t="s">
        <v>189</v>
      </c>
      <c r="B84" s="7" t="s">
        <v>456</v>
      </c>
      <c r="C84" s="7"/>
      <c r="D84" s="7">
        <v>200</v>
      </c>
      <c r="E84" s="7">
        <v>225</v>
      </c>
      <c r="F84" s="7">
        <v>200</v>
      </c>
      <c r="G84" s="7">
        <v>200</v>
      </c>
      <c r="H84" s="8">
        <f>SUM('PACC - SNCC.F.053'!$D84:$G84)</f>
        <v>825</v>
      </c>
      <c r="I84" s="9">
        <v>450</v>
      </c>
      <c r="J84" s="9">
        <f t="shared" si="3"/>
        <v>371250</v>
      </c>
      <c r="K84" s="9"/>
      <c r="L84" s="7"/>
      <c r="M84" s="7"/>
      <c r="N84" s="9"/>
      <c r="O84" s="7"/>
      <c r="T84" s="5" t="s">
        <v>99</v>
      </c>
      <c r="W84" s="13"/>
    </row>
    <row r="85" spans="1:23" ht="18">
      <c r="A85" s="7" t="s">
        <v>189</v>
      </c>
      <c r="B85" s="7" t="s">
        <v>457</v>
      </c>
      <c r="C85" s="7"/>
      <c r="D85" s="7">
        <v>50</v>
      </c>
      <c r="E85" s="7">
        <v>75</v>
      </c>
      <c r="F85" s="7">
        <v>75</v>
      </c>
      <c r="G85" s="7">
        <v>50</v>
      </c>
      <c r="H85" s="8">
        <f>SUM('PACC - SNCC.F.053'!$D85:$G85)</f>
        <v>250</v>
      </c>
      <c r="I85" s="9">
        <v>225</v>
      </c>
      <c r="J85" s="9">
        <f t="shared" si="3"/>
        <v>56250</v>
      </c>
      <c r="K85" s="9"/>
      <c r="L85" s="7"/>
      <c r="M85" s="7"/>
      <c r="N85" s="9"/>
      <c r="O85" s="7"/>
      <c r="T85" s="5" t="s">
        <v>100</v>
      </c>
      <c r="W85" s="13"/>
    </row>
    <row r="86" spans="1:23" ht="18">
      <c r="A86" s="7" t="s">
        <v>189</v>
      </c>
      <c r="B86" s="7" t="s">
        <v>458</v>
      </c>
      <c r="C86" s="7"/>
      <c r="D86" s="7">
        <v>200</v>
      </c>
      <c r="E86" s="7">
        <v>225</v>
      </c>
      <c r="F86" s="7">
        <v>200</v>
      </c>
      <c r="G86" s="7">
        <v>200</v>
      </c>
      <c r="H86" s="8">
        <f>SUM('PACC - SNCC.F.053'!$D86:$G86)</f>
        <v>825</v>
      </c>
      <c r="I86" s="9">
        <v>125</v>
      </c>
      <c r="J86" s="9">
        <f t="shared" si="3"/>
        <v>103125</v>
      </c>
      <c r="K86" s="9"/>
      <c r="L86" s="7"/>
      <c r="M86" s="7"/>
      <c r="N86" s="9"/>
      <c r="O86" s="7"/>
      <c r="T86" s="5" t="s">
        <v>101</v>
      </c>
      <c r="W86" s="13"/>
    </row>
    <row r="87" spans="1:23" ht="18">
      <c r="A87" s="7" t="s">
        <v>189</v>
      </c>
      <c r="B87" s="7" t="s">
        <v>459</v>
      </c>
      <c r="C87" s="7"/>
      <c r="D87" s="7">
        <v>50</v>
      </c>
      <c r="E87" s="7">
        <v>75</v>
      </c>
      <c r="F87" s="7">
        <v>75</v>
      </c>
      <c r="G87" s="7">
        <v>50</v>
      </c>
      <c r="H87" s="8">
        <f>SUM('PACC - SNCC.F.053'!$D87:$G87)</f>
        <v>250</v>
      </c>
      <c r="I87" s="9">
        <v>250</v>
      </c>
      <c r="J87" s="9">
        <f t="shared" si="3"/>
        <v>62500</v>
      </c>
      <c r="K87" s="9"/>
      <c r="L87" s="7"/>
      <c r="M87" s="7"/>
      <c r="N87" s="9"/>
      <c r="O87" s="7"/>
      <c r="T87" s="5" t="s">
        <v>102</v>
      </c>
      <c r="W87" s="13"/>
    </row>
    <row r="88" spans="1:23" ht="18">
      <c r="A88" s="7" t="s">
        <v>189</v>
      </c>
      <c r="B88" s="7" t="s">
        <v>460</v>
      </c>
      <c r="C88" s="7"/>
      <c r="D88" s="7">
        <v>200</v>
      </c>
      <c r="E88" s="7">
        <v>225</v>
      </c>
      <c r="F88" s="7">
        <v>200</v>
      </c>
      <c r="G88" s="7">
        <v>200</v>
      </c>
      <c r="H88" s="8">
        <f>SUM('PACC - SNCC.F.053'!$D88:$G88)</f>
        <v>825</v>
      </c>
      <c r="I88" s="9">
        <v>125</v>
      </c>
      <c r="J88" s="9">
        <f t="shared" si="3"/>
        <v>103125</v>
      </c>
      <c r="K88" s="9"/>
      <c r="L88" s="7"/>
      <c r="M88" s="7"/>
      <c r="N88" s="9"/>
      <c r="O88" s="7"/>
      <c r="T88" s="5" t="s">
        <v>103</v>
      </c>
      <c r="W88" s="13"/>
    </row>
    <row r="89" spans="1:23" ht="18">
      <c r="A89" s="7" t="s">
        <v>189</v>
      </c>
      <c r="B89" s="7" t="s">
        <v>461</v>
      </c>
      <c r="C89" s="7"/>
      <c r="D89" s="7">
        <v>50</v>
      </c>
      <c r="E89" s="7">
        <v>75</v>
      </c>
      <c r="F89" s="7">
        <v>75</v>
      </c>
      <c r="G89" s="7">
        <v>50</v>
      </c>
      <c r="H89" s="8">
        <f>SUM('PACC - SNCC.F.053'!$D89:$G89)</f>
        <v>250</v>
      </c>
      <c r="I89" s="9">
        <v>125</v>
      </c>
      <c r="J89" s="9">
        <f t="shared" si="3"/>
        <v>31250</v>
      </c>
      <c r="K89" s="9"/>
      <c r="L89" s="7"/>
      <c r="M89" s="7"/>
      <c r="N89" s="9"/>
      <c r="O89" s="7"/>
      <c r="T89" s="5" t="s">
        <v>104</v>
      </c>
      <c r="W89" s="13"/>
    </row>
    <row r="90" spans="1:23" ht="18">
      <c r="A90" s="7" t="s">
        <v>189</v>
      </c>
      <c r="B90" s="7" t="s">
        <v>462</v>
      </c>
      <c r="C90" s="7"/>
      <c r="D90" s="7">
        <v>200</v>
      </c>
      <c r="E90" s="7">
        <v>225</v>
      </c>
      <c r="F90" s="7">
        <v>200</v>
      </c>
      <c r="G90" s="7">
        <v>200</v>
      </c>
      <c r="H90" s="8">
        <f>SUM('PACC - SNCC.F.053'!$D90:$G90)</f>
        <v>825</v>
      </c>
      <c r="I90" s="9">
        <v>125</v>
      </c>
      <c r="J90" s="9">
        <f t="shared" si="3"/>
        <v>103125</v>
      </c>
      <c r="K90" s="9"/>
      <c r="L90" s="7"/>
      <c r="M90" s="7"/>
      <c r="N90" s="9"/>
      <c r="O90" s="7"/>
      <c r="T90" s="5" t="s">
        <v>105</v>
      </c>
      <c r="W90" s="13"/>
    </row>
    <row r="91" spans="1:23" ht="18">
      <c r="A91" s="7" t="s">
        <v>189</v>
      </c>
      <c r="B91" s="7" t="s">
        <v>463</v>
      </c>
      <c r="C91" s="7"/>
      <c r="D91" s="7">
        <v>50</v>
      </c>
      <c r="E91" s="7">
        <v>75</v>
      </c>
      <c r="F91" s="7">
        <v>75</v>
      </c>
      <c r="G91" s="7">
        <v>50</v>
      </c>
      <c r="H91" s="8">
        <f>SUM('PACC - SNCC.F.053'!$D91:$G91)</f>
        <v>250</v>
      </c>
      <c r="I91" s="9">
        <v>250</v>
      </c>
      <c r="J91" s="9">
        <f t="shared" si="3"/>
        <v>62500</v>
      </c>
      <c r="K91" s="9"/>
      <c r="L91" s="7"/>
      <c r="M91" s="7"/>
      <c r="N91" s="9"/>
      <c r="O91" s="7"/>
      <c r="T91" s="5" t="s">
        <v>106</v>
      </c>
      <c r="W91" s="13"/>
    </row>
    <row r="92" spans="1:23" ht="18">
      <c r="A92" s="7" t="s">
        <v>189</v>
      </c>
      <c r="B92" s="7" t="s">
        <v>464</v>
      </c>
      <c r="C92" s="7"/>
      <c r="D92" s="7">
        <v>200</v>
      </c>
      <c r="E92" s="7">
        <v>225</v>
      </c>
      <c r="F92" s="7">
        <v>200</v>
      </c>
      <c r="G92" s="7">
        <v>200</v>
      </c>
      <c r="H92" s="8">
        <f>SUM('PACC - SNCC.F.053'!$D92:$G92)</f>
        <v>825</v>
      </c>
      <c r="I92" s="9">
        <v>350</v>
      </c>
      <c r="J92" s="9">
        <f t="shared" si="3"/>
        <v>288750</v>
      </c>
      <c r="K92" s="9"/>
      <c r="L92" s="7"/>
      <c r="M92" s="7"/>
      <c r="N92" s="9"/>
      <c r="O92" s="7"/>
      <c r="T92" s="5" t="s">
        <v>107</v>
      </c>
      <c r="W92" s="13"/>
    </row>
    <row r="93" spans="1:23" ht="18">
      <c r="A93" s="7" t="s">
        <v>189</v>
      </c>
      <c r="B93" s="7" t="s">
        <v>465</v>
      </c>
      <c r="C93" s="7"/>
      <c r="D93" s="7">
        <v>50</v>
      </c>
      <c r="E93" s="7">
        <v>75</v>
      </c>
      <c r="F93" s="7">
        <v>75</v>
      </c>
      <c r="G93" s="7">
        <v>50</v>
      </c>
      <c r="H93" s="8">
        <f>SUM('PACC - SNCC.F.053'!$D93:$G93)</f>
        <v>250</v>
      </c>
      <c r="I93" s="9">
        <v>125</v>
      </c>
      <c r="J93" s="9">
        <f t="shared" si="3"/>
        <v>31250</v>
      </c>
      <c r="K93" s="9"/>
      <c r="L93" s="7"/>
      <c r="M93" s="7"/>
      <c r="N93" s="9"/>
      <c r="O93" s="7"/>
      <c r="T93" s="5" t="s">
        <v>108</v>
      </c>
      <c r="W93" s="13"/>
    </row>
    <row r="94" spans="1:23" ht="18">
      <c r="A94" s="7" t="s">
        <v>189</v>
      </c>
      <c r="B94" s="7" t="s">
        <v>466</v>
      </c>
      <c r="C94" s="7"/>
      <c r="D94" s="7">
        <v>200</v>
      </c>
      <c r="E94" s="7">
        <v>225</v>
      </c>
      <c r="F94" s="7">
        <v>200</v>
      </c>
      <c r="G94" s="7">
        <v>200</v>
      </c>
      <c r="H94" s="8">
        <f>SUM('PACC - SNCC.F.053'!$D94:$G94)</f>
        <v>825</v>
      </c>
      <c r="I94" s="9">
        <v>15</v>
      </c>
      <c r="J94" s="9">
        <f t="shared" si="3"/>
        <v>12375</v>
      </c>
      <c r="K94" s="9"/>
      <c r="L94" s="7"/>
      <c r="M94" s="7"/>
      <c r="N94" s="9"/>
      <c r="O94" s="7"/>
      <c r="T94" s="5" t="s">
        <v>109</v>
      </c>
      <c r="W94" s="13"/>
    </row>
    <row r="95" spans="1:23" ht="18">
      <c r="A95" s="7" t="s">
        <v>189</v>
      </c>
      <c r="B95" s="7" t="s">
        <v>467</v>
      </c>
      <c r="C95" s="7"/>
      <c r="D95" s="7">
        <v>50</v>
      </c>
      <c r="E95" s="7">
        <v>75</v>
      </c>
      <c r="F95" s="7">
        <v>75</v>
      </c>
      <c r="G95" s="7">
        <v>50</v>
      </c>
      <c r="H95" s="8">
        <f>SUM('PACC - SNCC.F.053'!$D95:$G95)</f>
        <v>250</v>
      </c>
      <c r="I95" s="9">
        <v>10</v>
      </c>
      <c r="J95" s="9">
        <f t="shared" si="3"/>
        <v>2500</v>
      </c>
      <c r="K95" s="9"/>
      <c r="L95" s="7"/>
      <c r="M95" s="7"/>
      <c r="N95" s="9"/>
      <c r="O95" s="7"/>
      <c r="T95" s="5" t="s">
        <v>110</v>
      </c>
      <c r="W95" s="13"/>
    </row>
    <row r="96" spans="1:23" ht="18">
      <c r="A96" s="7" t="s">
        <v>189</v>
      </c>
      <c r="B96" s="7" t="s">
        <v>468</v>
      </c>
      <c r="C96" s="7"/>
      <c r="D96" s="7">
        <v>200</v>
      </c>
      <c r="E96" s="7">
        <v>225</v>
      </c>
      <c r="F96" s="7">
        <v>200</v>
      </c>
      <c r="G96" s="7">
        <v>200</v>
      </c>
      <c r="H96" s="8">
        <f>SUM('PACC - SNCC.F.053'!$D96:$G96)</f>
        <v>825</v>
      </c>
      <c r="I96" s="9">
        <v>125</v>
      </c>
      <c r="J96" s="9">
        <f t="shared" si="3"/>
        <v>103125</v>
      </c>
      <c r="K96" s="9"/>
      <c r="L96" s="7"/>
      <c r="M96" s="7"/>
      <c r="N96" s="9"/>
      <c r="O96" s="7"/>
      <c r="T96" s="5" t="s">
        <v>111</v>
      </c>
      <c r="W96" s="13"/>
    </row>
    <row r="97" spans="1:23" ht="18">
      <c r="A97" s="7" t="s">
        <v>189</v>
      </c>
      <c r="B97" s="7" t="s">
        <v>469</v>
      </c>
      <c r="C97" s="7"/>
      <c r="D97" s="7">
        <v>50</v>
      </c>
      <c r="E97" s="7">
        <v>75</v>
      </c>
      <c r="F97" s="7">
        <v>75</v>
      </c>
      <c r="G97" s="7">
        <v>50</v>
      </c>
      <c r="H97" s="8">
        <f>SUM('PACC - SNCC.F.053'!$D97:$G97)</f>
        <v>250</v>
      </c>
      <c r="I97" s="9">
        <v>275</v>
      </c>
      <c r="J97" s="9">
        <f t="shared" si="3"/>
        <v>68750</v>
      </c>
      <c r="K97" s="9"/>
      <c r="L97" s="7"/>
      <c r="M97" s="7"/>
      <c r="N97" s="9"/>
      <c r="O97" s="7"/>
      <c r="T97" s="5" t="s">
        <v>112</v>
      </c>
      <c r="W97" s="13"/>
    </row>
    <row r="98" spans="1:23" ht="18">
      <c r="A98" s="7" t="s">
        <v>189</v>
      </c>
      <c r="B98" s="7" t="s">
        <v>470</v>
      </c>
      <c r="C98" s="7"/>
      <c r="D98" s="7">
        <v>200</v>
      </c>
      <c r="E98" s="7">
        <v>225</v>
      </c>
      <c r="F98" s="7">
        <v>200</v>
      </c>
      <c r="G98" s="7">
        <v>200</v>
      </c>
      <c r="H98" s="8">
        <f>SUM('PACC - SNCC.F.053'!$D98:$G98)</f>
        <v>825</v>
      </c>
      <c r="I98" s="9">
        <v>350</v>
      </c>
      <c r="J98" s="9">
        <f t="shared" si="3"/>
        <v>288750</v>
      </c>
      <c r="K98" s="9"/>
      <c r="L98" s="7"/>
      <c r="M98" s="7"/>
      <c r="N98" s="9"/>
      <c r="O98" s="7"/>
      <c r="T98" s="5" t="s">
        <v>113</v>
      </c>
      <c r="W98" s="13"/>
    </row>
    <row r="99" spans="1:23" ht="18">
      <c r="A99" s="7" t="s">
        <v>189</v>
      </c>
      <c r="B99" s="7" t="s">
        <v>471</v>
      </c>
      <c r="C99" s="7"/>
      <c r="D99" s="7">
        <v>50</v>
      </c>
      <c r="E99" s="7">
        <v>75</v>
      </c>
      <c r="F99" s="7">
        <v>75</v>
      </c>
      <c r="G99" s="7">
        <v>50</v>
      </c>
      <c r="H99" s="8">
        <f>SUM('PACC - SNCC.F.053'!$D99:$G99)</f>
        <v>250</v>
      </c>
      <c r="I99" s="9">
        <v>175</v>
      </c>
      <c r="J99" s="9">
        <f t="shared" si="3"/>
        <v>43750</v>
      </c>
      <c r="K99" s="9"/>
      <c r="L99" s="7"/>
      <c r="M99" s="7"/>
      <c r="N99" s="9"/>
      <c r="O99" s="7"/>
      <c r="T99" s="5" t="s">
        <v>114</v>
      </c>
      <c r="W99" s="13"/>
    </row>
    <row r="100" spans="1:23" ht="18">
      <c r="A100" s="7" t="s">
        <v>189</v>
      </c>
      <c r="B100" s="7" t="s">
        <v>472</v>
      </c>
      <c r="C100" s="7"/>
      <c r="D100" s="7">
        <v>200</v>
      </c>
      <c r="E100" s="7">
        <v>225</v>
      </c>
      <c r="F100" s="7">
        <v>200</v>
      </c>
      <c r="G100" s="7">
        <v>200</v>
      </c>
      <c r="H100" s="8">
        <f>SUM('PACC - SNCC.F.053'!$D100:$G100)</f>
        <v>825</v>
      </c>
      <c r="I100" s="9">
        <v>4500</v>
      </c>
      <c r="J100" s="9">
        <f t="shared" si="3"/>
        <v>3712500</v>
      </c>
      <c r="K100" s="9"/>
      <c r="L100" s="7"/>
      <c r="M100" s="7"/>
      <c r="N100" s="9"/>
      <c r="O100" s="7"/>
      <c r="T100" s="5" t="s">
        <v>115</v>
      </c>
      <c r="W100" s="13"/>
    </row>
    <row r="101" spans="1:23" ht="18">
      <c r="A101" s="7" t="s">
        <v>189</v>
      </c>
      <c r="B101" s="7" t="s">
        <v>473</v>
      </c>
      <c r="C101" s="7"/>
      <c r="D101" s="7">
        <v>50</v>
      </c>
      <c r="E101" s="7">
        <v>75</v>
      </c>
      <c r="F101" s="7">
        <v>75</v>
      </c>
      <c r="G101" s="7">
        <v>50</v>
      </c>
      <c r="H101" s="8">
        <f>SUM('PACC - SNCC.F.053'!$D101:$G101)</f>
        <v>250</v>
      </c>
      <c r="I101" s="9">
        <v>6500</v>
      </c>
      <c r="J101" s="9">
        <f t="shared" si="3"/>
        <v>1625000</v>
      </c>
      <c r="K101" s="9"/>
      <c r="L101" s="7"/>
      <c r="M101" s="7"/>
      <c r="N101" s="9"/>
      <c r="O101" s="7"/>
      <c r="T101" s="5" t="s">
        <v>116</v>
      </c>
      <c r="W101" s="13"/>
    </row>
    <row r="102" spans="1:23" ht="18">
      <c r="A102" s="7" t="s">
        <v>189</v>
      </c>
      <c r="B102" s="7" t="s">
        <v>474</v>
      </c>
      <c r="C102" s="7"/>
      <c r="D102" s="7">
        <v>200</v>
      </c>
      <c r="E102" s="7">
        <v>225</v>
      </c>
      <c r="F102" s="7">
        <v>200</v>
      </c>
      <c r="G102" s="7">
        <v>200</v>
      </c>
      <c r="H102" s="8">
        <f>SUM('PACC - SNCC.F.053'!$D102:$G102)</f>
        <v>825</v>
      </c>
      <c r="I102" s="9">
        <v>3200</v>
      </c>
      <c r="J102" s="9">
        <f t="shared" si="3"/>
        <v>2640000</v>
      </c>
      <c r="K102" s="9"/>
      <c r="L102" s="7"/>
      <c r="M102" s="7"/>
      <c r="N102" s="9"/>
      <c r="O102" s="7"/>
      <c r="T102" s="5" t="s">
        <v>117</v>
      </c>
      <c r="W102" s="13"/>
    </row>
    <row r="103" spans="1:23" ht="18">
      <c r="A103" s="7" t="s">
        <v>189</v>
      </c>
      <c r="B103" s="7" t="s">
        <v>475</v>
      </c>
      <c r="C103" s="7"/>
      <c r="D103" s="7">
        <v>50</v>
      </c>
      <c r="E103" s="7">
        <v>75</v>
      </c>
      <c r="F103" s="7">
        <v>75</v>
      </c>
      <c r="G103" s="7">
        <v>50</v>
      </c>
      <c r="H103" s="8">
        <f>SUM('PACC - SNCC.F.053'!$D103:$G103)</f>
        <v>250</v>
      </c>
      <c r="I103" s="9">
        <v>250</v>
      </c>
      <c r="J103" s="9">
        <f t="shared" si="3"/>
        <v>62500</v>
      </c>
      <c r="K103" s="9"/>
      <c r="L103" s="7"/>
      <c r="M103" s="7"/>
      <c r="N103" s="9"/>
      <c r="O103" s="7"/>
      <c r="T103" s="5" t="s">
        <v>118</v>
      </c>
      <c r="W103" s="13"/>
    </row>
    <row r="104" spans="1:23" ht="18">
      <c r="A104" s="7" t="s">
        <v>189</v>
      </c>
      <c r="B104" s="7" t="s">
        <v>476</v>
      </c>
      <c r="C104" s="7"/>
      <c r="D104" s="7">
        <v>200</v>
      </c>
      <c r="E104" s="7">
        <v>225</v>
      </c>
      <c r="F104" s="7">
        <v>200</v>
      </c>
      <c r="G104" s="7">
        <v>200</v>
      </c>
      <c r="H104" s="8">
        <f>SUM('PACC - SNCC.F.053'!$D104:$G104)</f>
        <v>825</v>
      </c>
      <c r="I104" s="9">
        <v>3600</v>
      </c>
      <c r="J104" s="9">
        <f t="shared" si="3"/>
        <v>2970000</v>
      </c>
      <c r="K104" s="9"/>
      <c r="L104" s="7"/>
      <c r="M104" s="7"/>
      <c r="N104" s="9"/>
      <c r="O104" s="7"/>
      <c r="T104" s="5" t="s">
        <v>119</v>
      </c>
      <c r="W104" s="13"/>
    </row>
    <row r="105" spans="1:23" ht="18">
      <c r="A105" s="7" t="s">
        <v>189</v>
      </c>
      <c r="B105" s="7" t="s">
        <v>477</v>
      </c>
      <c r="C105" s="7"/>
      <c r="D105" s="7">
        <v>50</v>
      </c>
      <c r="E105" s="7">
        <v>75</v>
      </c>
      <c r="F105" s="7">
        <v>75</v>
      </c>
      <c r="G105" s="7">
        <v>50</v>
      </c>
      <c r="H105" s="8">
        <f>SUM('PACC - SNCC.F.053'!$D105:$G105)</f>
        <v>250</v>
      </c>
      <c r="I105" s="9">
        <v>3500</v>
      </c>
      <c r="J105" s="9">
        <f t="shared" si="3"/>
        <v>875000</v>
      </c>
      <c r="K105" s="9"/>
      <c r="L105" s="7"/>
      <c r="M105" s="7"/>
      <c r="N105" s="9"/>
      <c r="O105" s="7"/>
      <c r="T105" s="5" t="s">
        <v>120</v>
      </c>
      <c r="W105" s="13"/>
    </row>
    <row r="106" spans="1:23" ht="18">
      <c r="A106" s="7" t="s">
        <v>189</v>
      </c>
      <c r="B106" s="7" t="s">
        <v>478</v>
      </c>
      <c r="C106" s="7"/>
      <c r="D106" s="7">
        <v>200</v>
      </c>
      <c r="E106" s="7">
        <v>225</v>
      </c>
      <c r="F106" s="7">
        <v>200</v>
      </c>
      <c r="G106" s="7">
        <v>200</v>
      </c>
      <c r="H106" s="8">
        <f>SUM('PACC - SNCC.F.053'!$D106:$G106)</f>
        <v>825</v>
      </c>
      <c r="I106" s="9">
        <v>7500</v>
      </c>
      <c r="J106" s="9">
        <f t="shared" si="3"/>
        <v>6187500</v>
      </c>
      <c r="K106" s="9"/>
      <c r="L106" s="7"/>
      <c r="M106" s="7"/>
      <c r="N106" s="9"/>
      <c r="O106" s="7"/>
      <c r="T106" s="5" t="s">
        <v>121</v>
      </c>
      <c r="W106" s="13"/>
    </row>
    <row r="107" spans="1:20" ht="18">
      <c r="A107" s="7"/>
      <c r="B107" s="7"/>
      <c r="C107" s="7"/>
      <c r="D107" s="7"/>
      <c r="E107" s="7"/>
      <c r="F107" s="7"/>
      <c r="G107" s="7"/>
      <c r="H107" s="8">
        <f>SUM('PACC - SNCC.F.053'!$D107:$G107)</f>
        <v>0</v>
      </c>
      <c r="I107" s="9"/>
      <c r="J107" s="9">
        <f aca="true" t="shared" si="4" ref="J107:J138">+H107*I107</f>
        <v>0</v>
      </c>
      <c r="K107" s="9">
        <f aca="true" t="shared" si="5" ref="K107:K138">SUM(J107:J111)</f>
        <v>0</v>
      </c>
      <c r="L107" s="7"/>
      <c r="M107" s="7"/>
      <c r="N107" s="9"/>
      <c r="O107" s="7"/>
      <c r="T107" s="5" t="s">
        <v>122</v>
      </c>
    </row>
    <row r="108" spans="1:20" ht="18">
      <c r="A108" s="7"/>
      <c r="B108" s="7"/>
      <c r="C108" s="7"/>
      <c r="D108" s="7"/>
      <c r="E108" s="7"/>
      <c r="F108" s="7"/>
      <c r="G108" s="7"/>
      <c r="H108" s="8">
        <f>SUM('PACC - SNCC.F.053'!$D108:$G108)</f>
        <v>0</v>
      </c>
      <c r="I108" s="9"/>
      <c r="J108" s="9">
        <f t="shared" si="4"/>
        <v>0</v>
      </c>
      <c r="K108" s="9">
        <f t="shared" si="5"/>
        <v>0</v>
      </c>
      <c r="L108" s="7"/>
      <c r="M108" s="7"/>
      <c r="N108" s="9"/>
      <c r="O108" s="7"/>
      <c r="T108" s="5" t="s">
        <v>123</v>
      </c>
    </row>
    <row r="109" spans="1:20" ht="18">
      <c r="A109" s="7"/>
      <c r="B109" s="7"/>
      <c r="C109" s="7"/>
      <c r="D109" s="7"/>
      <c r="E109" s="7"/>
      <c r="F109" s="7"/>
      <c r="G109" s="7"/>
      <c r="H109" s="8">
        <f>SUM('PACC - SNCC.F.053'!$D109:$G109)</f>
        <v>0</v>
      </c>
      <c r="I109" s="9"/>
      <c r="J109" s="9">
        <f t="shared" si="4"/>
        <v>0</v>
      </c>
      <c r="K109" s="9">
        <f t="shared" si="5"/>
        <v>0</v>
      </c>
      <c r="L109" s="7"/>
      <c r="M109" s="7"/>
      <c r="N109" s="9"/>
      <c r="O109" s="7"/>
      <c r="T109" s="5" t="s">
        <v>124</v>
      </c>
    </row>
    <row r="110" spans="1:20" ht="18">
      <c r="A110" s="7"/>
      <c r="B110" s="7"/>
      <c r="C110" s="7"/>
      <c r="D110" s="7"/>
      <c r="E110" s="7"/>
      <c r="F110" s="7"/>
      <c r="G110" s="7"/>
      <c r="H110" s="8">
        <f>SUM('PACC - SNCC.F.053'!$D110:$G110)</f>
        <v>0</v>
      </c>
      <c r="I110" s="9"/>
      <c r="J110" s="9">
        <f t="shared" si="4"/>
        <v>0</v>
      </c>
      <c r="K110" s="9">
        <f t="shared" si="5"/>
        <v>0</v>
      </c>
      <c r="L110" s="7"/>
      <c r="M110" s="7"/>
      <c r="N110" s="9"/>
      <c r="O110" s="7"/>
      <c r="T110" s="5" t="s">
        <v>125</v>
      </c>
    </row>
    <row r="111" spans="1:20" ht="18">
      <c r="A111" s="7"/>
      <c r="B111" s="7"/>
      <c r="C111" s="7"/>
      <c r="D111" s="7"/>
      <c r="E111" s="7"/>
      <c r="F111" s="7"/>
      <c r="G111" s="7"/>
      <c r="H111" s="8">
        <f>SUM('PACC - SNCC.F.053'!$D111:$G111)</f>
        <v>0</v>
      </c>
      <c r="I111" s="9"/>
      <c r="J111" s="9">
        <f t="shared" si="4"/>
        <v>0</v>
      </c>
      <c r="K111" s="9">
        <f t="shared" si="5"/>
        <v>0</v>
      </c>
      <c r="L111" s="7"/>
      <c r="M111" s="7"/>
      <c r="N111" s="9"/>
      <c r="O111" s="7"/>
      <c r="T111" s="5" t="s">
        <v>126</v>
      </c>
    </row>
    <row r="112" spans="1:20" ht="18">
      <c r="A112" s="7"/>
      <c r="B112" s="7"/>
      <c r="C112" s="7"/>
      <c r="D112" s="7"/>
      <c r="E112" s="7"/>
      <c r="F112" s="7"/>
      <c r="G112" s="7"/>
      <c r="H112" s="8">
        <f>SUM('PACC - SNCC.F.053'!$D112:$G112)</f>
        <v>0</v>
      </c>
      <c r="I112" s="9"/>
      <c r="J112" s="9">
        <f t="shared" si="4"/>
        <v>0</v>
      </c>
      <c r="K112" s="9">
        <f t="shared" si="5"/>
        <v>0</v>
      </c>
      <c r="L112" s="7"/>
      <c r="M112" s="7"/>
      <c r="N112" s="9"/>
      <c r="O112" s="7"/>
      <c r="T112" s="5" t="s">
        <v>127</v>
      </c>
    </row>
    <row r="113" spans="1:20" ht="18">
      <c r="A113" s="7"/>
      <c r="B113" s="7"/>
      <c r="C113" s="7"/>
      <c r="D113" s="7"/>
      <c r="E113" s="7"/>
      <c r="F113" s="7"/>
      <c r="G113" s="7"/>
      <c r="H113" s="8">
        <f>SUM('PACC - SNCC.F.053'!$D113:$G113)</f>
        <v>0</v>
      </c>
      <c r="I113" s="9"/>
      <c r="J113" s="9">
        <f t="shared" si="4"/>
        <v>0</v>
      </c>
      <c r="K113" s="9">
        <f t="shared" si="5"/>
        <v>0</v>
      </c>
      <c r="L113" s="7"/>
      <c r="M113" s="7"/>
      <c r="N113" s="9"/>
      <c r="O113" s="7"/>
      <c r="T113" s="5" t="s">
        <v>128</v>
      </c>
    </row>
    <row r="114" spans="1:20" ht="18">
      <c r="A114" s="7"/>
      <c r="B114" s="7"/>
      <c r="C114" s="7"/>
      <c r="D114" s="7"/>
      <c r="E114" s="7"/>
      <c r="F114" s="7"/>
      <c r="G114" s="7"/>
      <c r="H114" s="8">
        <f>SUM('PACC - SNCC.F.053'!$D114:$G114)</f>
        <v>0</v>
      </c>
      <c r="I114" s="9"/>
      <c r="J114" s="9">
        <f t="shared" si="4"/>
        <v>0</v>
      </c>
      <c r="K114" s="9">
        <f t="shared" si="5"/>
        <v>0</v>
      </c>
      <c r="L114" s="7"/>
      <c r="M114" s="7"/>
      <c r="N114" s="9"/>
      <c r="O114" s="7"/>
      <c r="T114" s="5" t="s">
        <v>129</v>
      </c>
    </row>
    <row r="115" spans="1:20" ht="18">
      <c r="A115" s="7"/>
      <c r="B115" s="7"/>
      <c r="C115" s="7"/>
      <c r="D115" s="7"/>
      <c r="E115" s="7"/>
      <c r="F115" s="7"/>
      <c r="G115" s="7"/>
      <c r="H115" s="8">
        <f>SUM('PACC - SNCC.F.053'!$D115:$G115)</f>
        <v>0</v>
      </c>
      <c r="I115" s="9"/>
      <c r="J115" s="9">
        <f t="shared" si="4"/>
        <v>0</v>
      </c>
      <c r="K115" s="9">
        <f t="shared" si="5"/>
        <v>0</v>
      </c>
      <c r="L115" s="7"/>
      <c r="M115" s="7"/>
      <c r="N115" s="9"/>
      <c r="O115" s="7"/>
      <c r="T115" s="5" t="s">
        <v>130</v>
      </c>
    </row>
    <row r="116" spans="1:20" ht="18">
      <c r="A116" s="7"/>
      <c r="B116" s="7"/>
      <c r="C116" s="7"/>
      <c r="D116" s="7"/>
      <c r="E116" s="7"/>
      <c r="F116" s="7"/>
      <c r="G116" s="7"/>
      <c r="H116" s="8">
        <f>SUM('PACC - SNCC.F.053'!$D116:$G116)</f>
        <v>0</v>
      </c>
      <c r="I116" s="9"/>
      <c r="J116" s="9">
        <f t="shared" si="4"/>
        <v>0</v>
      </c>
      <c r="K116" s="9">
        <f t="shared" si="5"/>
        <v>0</v>
      </c>
      <c r="L116" s="7"/>
      <c r="M116" s="7"/>
      <c r="N116" s="9"/>
      <c r="O116" s="7"/>
      <c r="T116" s="5" t="s">
        <v>131</v>
      </c>
    </row>
    <row r="117" spans="1:20" ht="18">
      <c r="A117" s="7"/>
      <c r="B117" s="7"/>
      <c r="C117" s="7"/>
      <c r="D117" s="7"/>
      <c r="E117" s="7"/>
      <c r="F117" s="7"/>
      <c r="G117" s="7"/>
      <c r="H117" s="8">
        <f>SUM('PACC - SNCC.F.053'!$D117:$G117)</f>
        <v>0</v>
      </c>
      <c r="I117" s="9"/>
      <c r="J117" s="9">
        <f t="shared" si="4"/>
        <v>0</v>
      </c>
      <c r="K117" s="9">
        <f t="shared" si="5"/>
        <v>0</v>
      </c>
      <c r="L117" s="7"/>
      <c r="M117" s="7"/>
      <c r="N117" s="9"/>
      <c r="O117" s="7"/>
      <c r="T117" s="5" t="s">
        <v>132</v>
      </c>
    </row>
    <row r="118" spans="1:20" ht="18">
      <c r="A118" s="7"/>
      <c r="B118" s="7"/>
      <c r="C118" s="7"/>
      <c r="D118" s="7"/>
      <c r="E118" s="7"/>
      <c r="F118" s="7"/>
      <c r="G118" s="7"/>
      <c r="H118" s="8">
        <f>SUM('PACC - SNCC.F.053'!$D118:$G118)</f>
        <v>0</v>
      </c>
      <c r="I118" s="9"/>
      <c r="J118" s="9">
        <f t="shared" si="4"/>
        <v>0</v>
      </c>
      <c r="K118" s="9">
        <f t="shared" si="5"/>
        <v>0</v>
      </c>
      <c r="L118" s="7"/>
      <c r="M118" s="7"/>
      <c r="N118" s="9"/>
      <c r="O118" s="7"/>
      <c r="T118" s="5" t="s">
        <v>133</v>
      </c>
    </row>
    <row r="119" spans="1:20" ht="18">
      <c r="A119" s="7"/>
      <c r="B119" s="7"/>
      <c r="C119" s="7"/>
      <c r="D119" s="7"/>
      <c r="E119" s="7"/>
      <c r="F119" s="7"/>
      <c r="G119" s="7"/>
      <c r="H119" s="8">
        <f>SUM('PACC - SNCC.F.053'!$D119:$G119)</f>
        <v>0</v>
      </c>
      <c r="I119" s="9"/>
      <c r="J119" s="9">
        <f t="shared" si="4"/>
        <v>0</v>
      </c>
      <c r="K119" s="9">
        <f t="shared" si="5"/>
        <v>0</v>
      </c>
      <c r="L119" s="7"/>
      <c r="M119" s="7"/>
      <c r="N119" s="9"/>
      <c r="O119" s="7"/>
      <c r="T119" s="5" t="s">
        <v>134</v>
      </c>
    </row>
    <row r="120" spans="1:20" ht="18">
      <c r="A120" s="7"/>
      <c r="B120" s="7"/>
      <c r="C120" s="7"/>
      <c r="D120" s="7"/>
      <c r="E120" s="7"/>
      <c r="F120" s="7"/>
      <c r="G120" s="7"/>
      <c r="H120" s="8">
        <f>SUM('PACC - SNCC.F.053'!$D120:$G120)</f>
        <v>0</v>
      </c>
      <c r="I120" s="9"/>
      <c r="J120" s="9">
        <f t="shared" si="4"/>
        <v>0</v>
      </c>
      <c r="K120" s="9">
        <f t="shared" si="5"/>
        <v>0</v>
      </c>
      <c r="L120" s="7"/>
      <c r="M120" s="7"/>
      <c r="N120" s="9"/>
      <c r="O120" s="7"/>
      <c r="T120" s="5" t="s">
        <v>135</v>
      </c>
    </row>
    <row r="121" spans="1:20" ht="18">
      <c r="A121" s="7"/>
      <c r="B121" s="7"/>
      <c r="C121" s="7"/>
      <c r="D121" s="7"/>
      <c r="E121" s="7"/>
      <c r="F121" s="7"/>
      <c r="G121" s="7"/>
      <c r="H121" s="8">
        <f>SUM('PACC - SNCC.F.053'!$D121:$G121)</f>
        <v>0</v>
      </c>
      <c r="I121" s="9"/>
      <c r="J121" s="9">
        <f t="shared" si="4"/>
        <v>0</v>
      </c>
      <c r="K121" s="9">
        <f t="shared" si="5"/>
        <v>0</v>
      </c>
      <c r="L121" s="7"/>
      <c r="M121" s="7"/>
      <c r="N121" s="9"/>
      <c r="O121" s="7"/>
      <c r="T121" s="5" t="s">
        <v>136</v>
      </c>
    </row>
    <row r="122" spans="1:20" ht="18">
      <c r="A122" s="7"/>
      <c r="B122" s="7"/>
      <c r="C122" s="7"/>
      <c r="D122" s="7"/>
      <c r="E122" s="7"/>
      <c r="F122" s="7"/>
      <c r="G122" s="7"/>
      <c r="H122" s="8">
        <f>SUM('PACC - SNCC.F.053'!$D122:$G122)</f>
        <v>0</v>
      </c>
      <c r="I122" s="9"/>
      <c r="J122" s="9">
        <f t="shared" si="4"/>
        <v>0</v>
      </c>
      <c r="K122" s="9">
        <f t="shared" si="5"/>
        <v>0</v>
      </c>
      <c r="L122" s="7"/>
      <c r="M122" s="7"/>
      <c r="N122" s="9"/>
      <c r="O122" s="7"/>
      <c r="T122" s="5" t="s">
        <v>137</v>
      </c>
    </row>
    <row r="123" spans="1:20" ht="18">
      <c r="A123" s="7"/>
      <c r="B123" s="7"/>
      <c r="C123" s="7"/>
      <c r="D123" s="7"/>
      <c r="E123" s="7"/>
      <c r="F123" s="7"/>
      <c r="G123" s="7"/>
      <c r="H123" s="8">
        <f>SUM('PACC - SNCC.F.053'!$D123:$G123)</f>
        <v>0</v>
      </c>
      <c r="I123" s="9"/>
      <c r="J123" s="9">
        <f t="shared" si="4"/>
        <v>0</v>
      </c>
      <c r="K123" s="9">
        <f t="shared" si="5"/>
        <v>0</v>
      </c>
      <c r="L123" s="7"/>
      <c r="M123" s="7"/>
      <c r="N123" s="9"/>
      <c r="O123" s="7"/>
      <c r="T123" s="5" t="s">
        <v>138</v>
      </c>
    </row>
    <row r="124" spans="1:20" ht="18">
      <c r="A124" s="7"/>
      <c r="B124" s="7"/>
      <c r="C124" s="7"/>
      <c r="D124" s="7"/>
      <c r="E124" s="7"/>
      <c r="F124" s="7"/>
      <c r="G124" s="7"/>
      <c r="H124" s="8">
        <f>SUM('PACC - SNCC.F.053'!$D124:$G124)</f>
        <v>0</v>
      </c>
      <c r="I124" s="9"/>
      <c r="J124" s="9">
        <f t="shared" si="4"/>
        <v>0</v>
      </c>
      <c r="K124" s="9">
        <f t="shared" si="5"/>
        <v>0</v>
      </c>
      <c r="L124" s="7"/>
      <c r="M124" s="7"/>
      <c r="N124" s="9"/>
      <c r="O124" s="7"/>
      <c r="T124" s="5" t="s">
        <v>139</v>
      </c>
    </row>
    <row r="125" spans="1:20" ht="18">
      <c r="A125" s="7"/>
      <c r="B125" s="7"/>
      <c r="C125" s="7"/>
      <c r="D125" s="7"/>
      <c r="E125" s="7"/>
      <c r="F125" s="7"/>
      <c r="G125" s="7"/>
      <c r="H125" s="8">
        <f>SUM('PACC - SNCC.F.053'!$D125:$G125)</f>
        <v>0</v>
      </c>
      <c r="I125" s="9"/>
      <c r="J125" s="9">
        <f t="shared" si="4"/>
        <v>0</v>
      </c>
      <c r="K125" s="9">
        <f t="shared" si="5"/>
        <v>0</v>
      </c>
      <c r="L125" s="7"/>
      <c r="M125" s="7"/>
      <c r="N125" s="9"/>
      <c r="O125" s="7"/>
      <c r="T125" s="5" t="s">
        <v>140</v>
      </c>
    </row>
    <row r="126" spans="1:20" ht="18">
      <c r="A126" s="7"/>
      <c r="B126" s="7"/>
      <c r="C126" s="7"/>
      <c r="D126" s="7"/>
      <c r="E126" s="7"/>
      <c r="F126" s="7"/>
      <c r="G126" s="7"/>
      <c r="H126" s="8">
        <f>SUM('PACC - SNCC.F.053'!$D126:$G126)</f>
        <v>0</v>
      </c>
      <c r="I126" s="9"/>
      <c r="J126" s="9">
        <f t="shared" si="4"/>
        <v>0</v>
      </c>
      <c r="K126" s="9">
        <f t="shared" si="5"/>
        <v>0</v>
      </c>
      <c r="L126" s="7"/>
      <c r="M126" s="7"/>
      <c r="N126" s="9"/>
      <c r="O126" s="7"/>
      <c r="T126" s="5" t="s">
        <v>141</v>
      </c>
    </row>
    <row r="127" spans="1:20" ht="18">
      <c r="A127" s="7"/>
      <c r="B127" s="7"/>
      <c r="C127" s="7"/>
      <c r="D127" s="7"/>
      <c r="E127" s="7"/>
      <c r="F127" s="7"/>
      <c r="G127" s="7"/>
      <c r="H127" s="8">
        <f>SUM('PACC - SNCC.F.053'!$D127:$G127)</f>
        <v>0</v>
      </c>
      <c r="I127" s="9"/>
      <c r="J127" s="9">
        <f t="shared" si="4"/>
        <v>0</v>
      </c>
      <c r="K127" s="9">
        <f t="shared" si="5"/>
        <v>0</v>
      </c>
      <c r="L127" s="7"/>
      <c r="M127" s="7"/>
      <c r="N127" s="9"/>
      <c r="O127" s="7"/>
      <c r="T127" s="5" t="s">
        <v>142</v>
      </c>
    </row>
    <row r="128" spans="1:20" ht="18">
      <c r="A128" s="7"/>
      <c r="B128" s="7"/>
      <c r="C128" s="7"/>
      <c r="D128" s="7"/>
      <c r="E128" s="7"/>
      <c r="F128" s="7"/>
      <c r="G128" s="7"/>
      <c r="H128" s="8">
        <f>SUM('PACC - SNCC.F.053'!$D128:$G128)</f>
        <v>0</v>
      </c>
      <c r="I128" s="9"/>
      <c r="J128" s="9">
        <f t="shared" si="4"/>
        <v>0</v>
      </c>
      <c r="K128" s="9">
        <f t="shared" si="5"/>
        <v>0</v>
      </c>
      <c r="L128" s="7"/>
      <c r="M128" s="7"/>
      <c r="N128" s="9"/>
      <c r="O128" s="7"/>
      <c r="T128" s="5" t="s">
        <v>143</v>
      </c>
    </row>
    <row r="129" spans="1:20" ht="18">
      <c r="A129" s="7"/>
      <c r="B129" s="7"/>
      <c r="C129" s="7"/>
      <c r="D129" s="7"/>
      <c r="E129" s="7"/>
      <c r="F129" s="7"/>
      <c r="G129" s="7"/>
      <c r="H129" s="8">
        <f>SUM('PACC - SNCC.F.053'!$D129:$G129)</f>
        <v>0</v>
      </c>
      <c r="I129" s="9"/>
      <c r="J129" s="9">
        <f t="shared" si="4"/>
        <v>0</v>
      </c>
      <c r="K129" s="9">
        <f t="shared" si="5"/>
        <v>0</v>
      </c>
      <c r="L129" s="7"/>
      <c r="M129" s="7"/>
      <c r="N129" s="9"/>
      <c r="O129" s="7"/>
      <c r="T129" s="5" t="s">
        <v>144</v>
      </c>
    </row>
    <row r="130" spans="1:20" ht="18">
      <c r="A130" s="7"/>
      <c r="B130" s="7"/>
      <c r="C130" s="7"/>
      <c r="D130" s="7"/>
      <c r="E130" s="7"/>
      <c r="F130" s="7"/>
      <c r="G130" s="7"/>
      <c r="H130" s="8">
        <f>SUM('PACC - SNCC.F.053'!$D130:$G130)</f>
        <v>0</v>
      </c>
      <c r="I130" s="9"/>
      <c r="J130" s="9">
        <f t="shared" si="4"/>
        <v>0</v>
      </c>
      <c r="K130" s="9">
        <f t="shared" si="5"/>
        <v>0</v>
      </c>
      <c r="L130" s="7"/>
      <c r="M130" s="7"/>
      <c r="N130" s="9"/>
      <c r="O130" s="7"/>
      <c r="T130" s="5" t="s">
        <v>145</v>
      </c>
    </row>
    <row r="131" spans="1:20" ht="18">
      <c r="A131" s="7"/>
      <c r="B131" s="7"/>
      <c r="C131" s="7"/>
      <c r="D131" s="7"/>
      <c r="E131" s="7"/>
      <c r="F131" s="7"/>
      <c r="G131" s="7"/>
      <c r="H131" s="8">
        <f>SUM('PACC - SNCC.F.053'!$D131:$G131)</f>
        <v>0</v>
      </c>
      <c r="I131" s="9"/>
      <c r="J131" s="9">
        <f t="shared" si="4"/>
        <v>0</v>
      </c>
      <c r="K131" s="9">
        <f t="shared" si="5"/>
        <v>0</v>
      </c>
      <c r="L131" s="7"/>
      <c r="M131" s="7"/>
      <c r="N131" s="9"/>
      <c r="O131" s="7"/>
      <c r="T131" s="5" t="s">
        <v>146</v>
      </c>
    </row>
    <row r="132" spans="1:20" ht="18">
      <c r="A132" s="7"/>
      <c r="B132" s="7"/>
      <c r="C132" s="7"/>
      <c r="D132" s="7"/>
      <c r="E132" s="7"/>
      <c r="F132" s="7"/>
      <c r="G132" s="7"/>
      <c r="H132" s="8">
        <f>SUM('PACC - SNCC.F.053'!$D132:$G132)</f>
        <v>0</v>
      </c>
      <c r="I132" s="9"/>
      <c r="J132" s="9">
        <f t="shared" si="4"/>
        <v>0</v>
      </c>
      <c r="K132" s="9">
        <f t="shared" si="5"/>
        <v>0</v>
      </c>
      <c r="L132" s="7"/>
      <c r="M132" s="7"/>
      <c r="N132" s="9"/>
      <c r="O132" s="7"/>
      <c r="T132" s="5" t="s">
        <v>147</v>
      </c>
    </row>
    <row r="133" spans="1:20" ht="18">
      <c r="A133" s="7"/>
      <c r="B133" s="7"/>
      <c r="C133" s="7"/>
      <c r="D133" s="7"/>
      <c r="E133" s="7"/>
      <c r="F133" s="7"/>
      <c r="G133" s="7"/>
      <c r="H133" s="8">
        <f>SUM('PACC - SNCC.F.053'!$D133:$G133)</f>
        <v>0</v>
      </c>
      <c r="I133" s="9"/>
      <c r="J133" s="9">
        <f t="shared" si="4"/>
        <v>0</v>
      </c>
      <c r="K133" s="9">
        <f t="shared" si="5"/>
        <v>0</v>
      </c>
      <c r="L133" s="7"/>
      <c r="M133" s="7"/>
      <c r="N133" s="9"/>
      <c r="O133" s="7"/>
      <c r="T133" s="5" t="s">
        <v>148</v>
      </c>
    </row>
    <row r="134" spans="1:20" ht="18">
      <c r="A134" s="7"/>
      <c r="B134" s="7"/>
      <c r="C134" s="7"/>
      <c r="D134" s="7"/>
      <c r="E134" s="7"/>
      <c r="F134" s="7"/>
      <c r="G134" s="7"/>
      <c r="H134" s="8">
        <f>SUM('PACC - SNCC.F.053'!$D134:$G134)</f>
        <v>0</v>
      </c>
      <c r="I134" s="9"/>
      <c r="J134" s="9">
        <f t="shared" si="4"/>
        <v>0</v>
      </c>
      <c r="K134" s="9">
        <f t="shared" si="5"/>
        <v>0</v>
      </c>
      <c r="L134" s="7"/>
      <c r="M134" s="7"/>
      <c r="N134" s="9"/>
      <c r="O134" s="7"/>
      <c r="T134" s="5" t="s">
        <v>149</v>
      </c>
    </row>
    <row r="135" spans="1:20" ht="18">
      <c r="A135" s="7"/>
      <c r="B135" s="7"/>
      <c r="C135" s="7"/>
      <c r="D135" s="7"/>
      <c r="E135" s="7"/>
      <c r="F135" s="7"/>
      <c r="G135" s="7"/>
      <c r="H135" s="8">
        <f>SUM('PACC - SNCC.F.053'!$D135:$G135)</f>
        <v>0</v>
      </c>
      <c r="I135" s="9"/>
      <c r="J135" s="9">
        <f t="shared" si="4"/>
        <v>0</v>
      </c>
      <c r="K135" s="9">
        <f t="shared" si="5"/>
        <v>0</v>
      </c>
      <c r="L135" s="7"/>
      <c r="M135" s="7"/>
      <c r="N135" s="9"/>
      <c r="O135" s="7"/>
      <c r="T135" s="5" t="s">
        <v>150</v>
      </c>
    </row>
    <row r="136" spans="1:20" ht="18">
      <c r="A136" s="7"/>
      <c r="B136" s="7"/>
      <c r="C136" s="7"/>
      <c r="D136" s="7"/>
      <c r="E136" s="7"/>
      <c r="F136" s="7"/>
      <c r="G136" s="7"/>
      <c r="H136" s="8">
        <f>SUM('PACC - SNCC.F.053'!$D136:$G136)</f>
        <v>0</v>
      </c>
      <c r="I136" s="9"/>
      <c r="J136" s="9">
        <f t="shared" si="4"/>
        <v>0</v>
      </c>
      <c r="K136" s="9">
        <f t="shared" si="5"/>
        <v>0</v>
      </c>
      <c r="L136" s="7"/>
      <c r="M136" s="7"/>
      <c r="N136" s="9"/>
      <c r="O136" s="7"/>
      <c r="T136" s="5" t="s">
        <v>151</v>
      </c>
    </row>
    <row r="137" spans="1:20" ht="18">
      <c r="A137" s="7"/>
      <c r="B137" s="7"/>
      <c r="C137" s="7"/>
      <c r="D137" s="7"/>
      <c r="E137" s="7"/>
      <c r="F137" s="7"/>
      <c r="G137" s="7"/>
      <c r="H137" s="8">
        <f>SUM('PACC - SNCC.F.053'!$D137:$G137)</f>
        <v>0</v>
      </c>
      <c r="I137" s="9"/>
      <c r="J137" s="9">
        <f t="shared" si="4"/>
        <v>0</v>
      </c>
      <c r="K137" s="9">
        <f t="shared" si="5"/>
        <v>0</v>
      </c>
      <c r="L137" s="7"/>
      <c r="M137" s="7"/>
      <c r="N137" s="9"/>
      <c r="O137" s="7"/>
      <c r="T137" s="5" t="s">
        <v>152</v>
      </c>
    </row>
    <row r="138" spans="1:20" ht="18">
      <c r="A138" s="7"/>
      <c r="B138" s="7"/>
      <c r="C138" s="7"/>
      <c r="D138" s="7"/>
      <c r="E138" s="7"/>
      <c r="F138" s="7"/>
      <c r="G138" s="7"/>
      <c r="H138" s="8">
        <f>SUM('PACC - SNCC.F.053'!$D138:$G138)</f>
        <v>0</v>
      </c>
      <c r="I138" s="9"/>
      <c r="J138" s="9">
        <f t="shared" si="4"/>
        <v>0</v>
      </c>
      <c r="K138" s="9">
        <f t="shared" si="5"/>
        <v>0</v>
      </c>
      <c r="L138" s="7"/>
      <c r="M138" s="7"/>
      <c r="N138" s="9"/>
      <c r="O138" s="7"/>
      <c r="T138" s="5" t="s">
        <v>153</v>
      </c>
    </row>
    <row r="139" spans="1:20" ht="18">
      <c r="A139" s="7"/>
      <c r="B139" s="7"/>
      <c r="C139" s="7"/>
      <c r="D139" s="7"/>
      <c r="E139" s="7"/>
      <c r="F139" s="7"/>
      <c r="G139" s="7"/>
      <c r="H139" s="8">
        <f>SUM('PACC - SNCC.F.053'!$D139:$G139)</f>
        <v>0</v>
      </c>
      <c r="I139" s="9"/>
      <c r="J139" s="9">
        <f aca="true" t="shared" si="6" ref="J139:J146">+H139*I139</f>
        <v>0</v>
      </c>
      <c r="K139" s="9">
        <f aca="true" t="shared" si="7" ref="K139:K146">SUM(J139:J143)</f>
        <v>0</v>
      </c>
      <c r="L139" s="7"/>
      <c r="M139" s="7"/>
      <c r="N139" s="9"/>
      <c r="O139" s="7"/>
      <c r="T139" s="5" t="s">
        <v>154</v>
      </c>
    </row>
    <row r="140" spans="1:20" ht="18">
      <c r="A140" s="7"/>
      <c r="B140" s="7"/>
      <c r="C140" s="7"/>
      <c r="D140" s="7"/>
      <c r="E140" s="7"/>
      <c r="F140" s="7"/>
      <c r="G140" s="7"/>
      <c r="H140" s="8">
        <f>SUM('PACC - SNCC.F.053'!$D140:$G140)</f>
        <v>0</v>
      </c>
      <c r="I140" s="9"/>
      <c r="J140" s="9">
        <f t="shared" si="6"/>
        <v>0</v>
      </c>
      <c r="K140" s="9">
        <f t="shared" si="7"/>
        <v>0</v>
      </c>
      <c r="L140" s="7"/>
      <c r="M140" s="7"/>
      <c r="N140" s="9"/>
      <c r="O140" s="7"/>
      <c r="T140" s="5" t="s">
        <v>155</v>
      </c>
    </row>
    <row r="141" spans="1:20" ht="18">
      <c r="A141" s="7"/>
      <c r="B141" s="7"/>
      <c r="C141" s="7"/>
      <c r="D141" s="7"/>
      <c r="E141" s="7"/>
      <c r="F141" s="7"/>
      <c r="G141" s="7"/>
      <c r="H141" s="8">
        <f>SUM('PACC - SNCC.F.053'!$D141:$G141)</f>
        <v>0</v>
      </c>
      <c r="I141" s="9"/>
      <c r="J141" s="9">
        <f t="shared" si="6"/>
        <v>0</v>
      </c>
      <c r="K141" s="9">
        <f t="shared" si="7"/>
        <v>0</v>
      </c>
      <c r="L141" s="7"/>
      <c r="M141" s="7"/>
      <c r="N141" s="9"/>
      <c r="O141" s="7"/>
      <c r="T141" s="5" t="s">
        <v>156</v>
      </c>
    </row>
    <row r="142" spans="1:20" ht="18">
      <c r="A142" s="7"/>
      <c r="B142" s="7"/>
      <c r="C142" s="7"/>
      <c r="D142" s="7"/>
      <c r="E142" s="7"/>
      <c r="F142" s="7"/>
      <c r="G142" s="7"/>
      <c r="H142" s="8">
        <f>SUM('PACC - SNCC.F.053'!$D142:$G142)</f>
        <v>0</v>
      </c>
      <c r="I142" s="9"/>
      <c r="J142" s="9">
        <f t="shared" si="6"/>
        <v>0</v>
      </c>
      <c r="K142" s="9">
        <f t="shared" si="7"/>
        <v>0</v>
      </c>
      <c r="L142" s="7"/>
      <c r="M142" s="7"/>
      <c r="N142" s="9"/>
      <c r="O142" s="7"/>
      <c r="T142" s="5" t="s">
        <v>157</v>
      </c>
    </row>
    <row r="143" spans="1:20" ht="18">
      <c r="A143" s="7"/>
      <c r="B143" s="7"/>
      <c r="C143" s="7"/>
      <c r="D143" s="7"/>
      <c r="E143" s="7"/>
      <c r="F143" s="7"/>
      <c r="G143" s="7"/>
      <c r="H143" s="8">
        <f>SUM('PACC - SNCC.F.053'!$D143:$G143)</f>
        <v>0</v>
      </c>
      <c r="I143" s="9"/>
      <c r="J143" s="9">
        <f t="shared" si="6"/>
        <v>0</v>
      </c>
      <c r="K143" s="9">
        <f t="shared" si="7"/>
        <v>0</v>
      </c>
      <c r="L143" s="7"/>
      <c r="M143" s="7"/>
      <c r="N143" s="9"/>
      <c r="O143" s="7"/>
      <c r="T143" s="5" t="s">
        <v>158</v>
      </c>
    </row>
    <row r="144" spans="1:20" ht="18">
      <c r="A144" s="7"/>
      <c r="B144" s="7"/>
      <c r="C144" s="7"/>
      <c r="D144" s="7"/>
      <c r="E144" s="7"/>
      <c r="F144" s="7"/>
      <c r="G144" s="7"/>
      <c r="H144" s="8">
        <f>SUM('PACC - SNCC.F.053'!$D144:$G144)</f>
        <v>0</v>
      </c>
      <c r="I144" s="9"/>
      <c r="J144" s="9">
        <f t="shared" si="6"/>
        <v>0</v>
      </c>
      <c r="K144" s="9">
        <f t="shared" si="7"/>
        <v>0</v>
      </c>
      <c r="L144" s="7"/>
      <c r="M144" s="7"/>
      <c r="N144" s="9"/>
      <c r="O144" s="7"/>
      <c r="T144" s="5" t="s">
        <v>159</v>
      </c>
    </row>
    <row r="145" spans="1:20" ht="18">
      <c r="A145" s="7"/>
      <c r="B145" s="7"/>
      <c r="C145" s="7"/>
      <c r="D145" s="7"/>
      <c r="E145" s="7"/>
      <c r="F145" s="7"/>
      <c r="G145" s="7"/>
      <c r="H145" s="8">
        <f>SUM('PACC - SNCC.F.053'!$D145:$G145)</f>
        <v>0</v>
      </c>
      <c r="I145" s="9"/>
      <c r="J145" s="9">
        <f t="shared" si="6"/>
        <v>0</v>
      </c>
      <c r="K145" s="9">
        <f t="shared" si="7"/>
        <v>0</v>
      </c>
      <c r="L145" s="7"/>
      <c r="M145" s="7"/>
      <c r="N145" s="9"/>
      <c r="O145" s="7"/>
      <c r="T145" s="5" t="s">
        <v>160</v>
      </c>
    </row>
    <row r="146" spans="1:20" ht="18">
      <c r="A146" s="7"/>
      <c r="B146" s="7"/>
      <c r="C146" s="7"/>
      <c r="D146" s="7"/>
      <c r="E146" s="7"/>
      <c r="F146" s="7"/>
      <c r="G146" s="7"/>
      <c r="H146" s="8">
        <f>SUM('PACC - SNCC.F.053'!$D146:$G146)</f>
        <v>0</v>
      </c>
      <c r="I146" s="9"/>
      <c r="J146" s="9">
        <f t="shared" si="6"/>
        <v>0</v>
      </c>
      <c r="K146" s="9">
        <f t="shared" si="7"/>
        <v>0</v>
      </c>
      <c r="L146" s="7"/>
      <c r="M146" s="7"/>
      <c r="N146" s="9"/>
      <c r="O146" s="7"/>
      <c r="T146" s="5" t="s">
        <v>161</v>
      </c>
    </row>
    <row r="147" spans="15:20" ht="18">
      <c r="O147" s="2"/>
      <c r="T147" s="5" t="s">
        <v>162</v>
      </c>
    </row>
    <row r="148" spans="15:20" ht="18">
      <c r="O148" s="2"/>
      <c r="T148" s="5" t="s">
        <v>163</v>
      </c>
    </row>
    <row r="149" spans="15:20" ht="18">
      <c r="O149" s="2"/>
      <c r="T149" s="5" t="s">
        <v>164</v>
      </c>
    </row>
    <row r="150" spans="15:20" ht="18">
      <c r="O150" s="2"/>
      <c r="T150" s="5" t="s">
        <v>165</v>
      </c>
    </row>
    <row r="151" spans="15:20" ht="18">
      <c r="O151" s="2"/>
      <c r="T151" s="5" t="s">
        <v>166</v>
      </c>
    </row>
    <row r="152" spans="15:20" ht="18">
      <c r="O152" s="2"/>
      <c r="T152" s="5" t="s">
        <v>167</v>
      </c>
    </row>
    <row r="153" spans="15:20" ht="18">
      <c r="O153" s="2"/>
      <c r="T153" s="5" t="s">
        <v>168</v>
      </c>
    </row>
    <row r="154" spans="15:20" ht="18">
      <c r="O154" s="2"/>
      <c r="T154" s="5" t="s">
        <v>169</v>
      </c>
    </row>
    <row r="155" spans="15:20" ht="18">
      <c r="O155" s="2"/>
      <c r="T155" s="5" t="s">
        <v>170</v>
      </c>
    </row>
    <row r="156" spans="15:20" ht="18">
      <c r="O156" s="2"/>
      <c r="T156" s="5" t="s">
        <v>171</v>
      </c>
    </row>
    <row r="157" spans="15:20" ht="18">
      <c r="O157" s="2"/>
      <c r="T157" s="5" t="s">
        <v>172</v>
      </c>
    </row>
    <row r="158" spans="15:20" ht="18">
      <c r="O158" s="2"/>
      <c r="T158" s="5" t="s">
        <v>173</v>
      </c>
    </row>
    <row r="159" spans="15:20" ht="18">
      <c r="O159" s="2"/>
      <c r="T159" s="5" t="s">
        <v>174</v>
      </c>
    </row>
    <row r="160" spans="15:20" ht="18">
      <c r="O160" s="2"/>
      <c r="T160" s="5" t="s">
        <v>175</v>
      </c>
    </row>
    <row r="161" spans="15:20" ht="18">
      <c r="O161" s="2"/>
      <c r="T161" s="5" t="s">
        <v>176</v>
      </c>
    </row>
    <row r="162" spans="15:20" ht="18">
      <c r="O162" s="2"/>
      <c r="T162" s="5" t="s">
        <v>177</v>
      </c>
    </row>
    <row r="163" spans="15:20" ht="18">
      <c r="O163" s="2"/>
      <c r="T163" s="5" t="s">
        <v>178</v>
      </c>
    </row>
    <row r="164" spans="15:20" ht="18">
      <c r="O164" s="2"/>
      <c r="T164" s="5" t="s">
        <v>179</v>
      </c>
    </row>
    <row r="165" spans="15:20" ht="18">
      <c r="O165" s="2"/>
      <c r="T165" s="5" t="s">
        <v>180</v>
      </c>
    </row>
    <row r="166" spans="15:20" ht="18">
      <c r="O166" s="2"/>
      <c r="T166" s="5" t="s">
        <v>181</v>
      </c>
    </row>
    <row r="167" spans="15:20" ht="18">
      <c r="O167" s="2"/>
      <c r="T167" s="5" t="s">
        <v>182</v>
      </c>
    </row>
    <row r="168" spans="15:20" ht="18">
      <c r="O168" s="2"/>
      <c r="T168" s="5" t="s">
        <v>183</v>
      </c>
    </row>
    <row r="169" spans="15:20" ht="18">
      <c r="O169" s="2"/>
      <c r="T169" s="5" t="s">
        <v>184</v>
      </c>
    </row>
    <row r="170" spans="15:20" ht="18">
      <c r="O170" s="2"/>
      <c r="T170" s="5" t="s">
        <v>185</v>
      </c>
    </row>
    <row r="171" spans="15:20" ht="18">
      <c r="O171" s="2"/>
      <c r="T171" s="5" t="s">
        <v>186</v>
      </c>
    </row>
    <row r="172" spans="15:20" ht="18">
      <c r="O172" s="2"/>
      <c r="T172" s="5" t="s">
        <v>187</v>
      </c>
    </row>
    <row r="173" spans="15:20" ht="18">
      <c r="O173" s="2"/>
      <c r="T173" s="5" t="s">
        <v>188</v>
      </c>
    </row>
    <row r="174" spans="15:20" ht="18">
      <c r="O174" s="2"/>
      <c r="T174" s="5" t="s">
        <v>189</v>
      </c>
    </row>
    <row r="175" spans="15:20" ht="18">
      <c r="O175" s="2"/>
      <c r="T175" s="5" t="s">
        <v>190</v>
      </c>
    </row>
    <row r="176" spans="15:20" ht="18">
      <c r="O176" s="2"/>
      <c r="T176" s="5" t="s">
        <v>191</v>
      </c>
    </row>
    <row r="177" spans="15:20" ht="18">
      <c r="O177" s="2"/>
      <c r="T177" s="5" t="s">
        <v>192</v>
      </c>
    </row>
    <row r="178" spans="15:20" ht="18">
      <c r="O178" s="2"/>
      <c r="T178" s="5" t="s">
        <v>193</v>
      </c>
    </row>
    <row r="179" spans="15:20" ht="18">
      <c r="O179" s="2"/>
      <c r="T179" s="5" t="s">
        <v>194</v>
      </c>
    </row>
    <row r="180" spans="15:20" ht="18">
      <c r="O180" s="2"/>
      <c r="T180" s="5" t="s">
        <v>195</v>
      </c>
    </row>
    <row r="181" spans="15:20" ht="18">
      <c r="O181" s="2"/>
      <c r="T181" s="5" t="s">
        <v>196</v>
      </c>
    </row>
    <row r="182" spans="15:20" ht="18">
      <c r="O182" s="2"/>
      <c r="T182" s="5" t="s">
        <v>197</v>
      </c>
    </row>
    <row r="183" spans="15:20" ht="18">
      <c r="O183" s="2"/>
      <c r="T183" s="5" t="s">
        <v>198</v>
      </c>
    </row>
    <row r="184" spans="15:20" ht="18">
      <c r="O184" s="2"/>
      <c r="T184" s="5" t="s">
        <v>199</v>
      </c>
    </row>
    <row r="185" spans="15:20" ht="18">
      <c r="O185" s="2"/>
      <c r="T185" s="5" t="s">
        <v>200</v>
      </c>
    </row>
    <row r="186" spans="15:20" ht="18">
      <c r="O186" s="2"/>
      <c r="T186" s="5" t="s">
        <v>201</v>
      </c>
    </row>
    <row r="187" spans="15:20" ht="18">
      <c r="O187" s="2"/>
      <c r="T187" s="5" t="s">
        <v>202</v>
      </c>
    </row>
    <row r="188" spans="15:20" ht="18">
      <c r="O188" s="2"/>
      <c r="T188" s="5" t="s">
        <v>203</v>
      </c>
    </row>
    <row r="189" spans="15:20" ht="18">
      <c r="O189" s="2"/>
      <c r="T189" s="5" t="s">
        <v>204</v>
      </c>
    </row>
    <row r="190" spans="15:20" ht="18">
      <c r="O190" s="2"/>
      <c r="T190" s="5" t="s">
        <v>205</v>
      </c>
    </row>
    <row r="191" spans="15:20" ht="18">
      <c r="O191" s="2"/>
      <c r="T191" s="5" t="s">
        <v>206</v>
      </c>
    </row>
    <row r="192" spans="15:20" ht="18">
      <c r="O192" s="2"/>
      <c r="T192" s="5" t="s">
        <v>207</v>
      </c>
    </row>
    <row r="193" spans="15:20" ht="18">
      <c r="O193" s="2"/>
      <c r="T193" s="5" t="s">
        <v>208</v>
      </c>
    </row>
    <row r="194" spans="15:20" ht="18">
      <c r="O194" s="2"/>
      <c r="T194" s="5" t="s">
        <v>209</v>
      </c>
    </row>
    <row r="195" spans="15:20" ht="18">
      <c r="O195" s="2"/>
      <c r="T195" s="5" t="s">
        <v>210</v>
      </c>
    </row>
    <row r="196" spans="15:20" ht="18">
      <c r="O196" s="2"/>
      <c r="T196" s="5" t="s">
        <v>211</v>
      </c>
    </row>
    <row r="197" spans="15:20" ht="18">
      <c r="O197" s="2"/>
      <c r="T197" s="5" t="s">
        <v>212</v>
      </c>
    </row>
    <row r="198" spans="15:20" ht="18">
      <c r="O198" s="2"/>
      <c r="T198" s="5" t="s">
        <v>213</v>
      </c>
    </row>
    <row r="199" spans="15:20" ht="18">
      <c r="O199" s="2"/>
      <c r="T199" s="5" t="s">
        <v>214</v>
      </c>
    </row>
    <row r="200" spans="15:20" ht="18">
      <c r="O200" s="2"/>
      <c r="T200" s="5" t="s">
        <v>215</v>
      </c>
    </row>
    <row r="201" spans="15:20" ht="18">
      <c r="O201" s="2"/>
      <c r="T201" s="5" t="s">
        <v>216</v>
      </c>
    </row>
    <row r="202" spans="15:20" ht="18">
      <c r="O202" s="2"/>
      <c r="T202" s="5" t="s">
        <v>217</v>
      </c>
    </row>
    <row r="203" spans="15:20" ht="18">
      <c r="O203" s="2"/>
      <c r="T203" s="5" t="s">
        <v>218</v>
      </c>
    </row>
    <row r="204" spans="15:20" ht="18">
      <c r="O204" s="2"/>
      <c r="T204" s="5" t="s">
        <v>219</v>
      </c>
    </row>
    <row r="205" spans="15:20" ht="18">
      <c r="O205" s="2"/>
      <c r="T205" s="5" t="s">
        <v>220</v>
      </c>
    </row>
    <row r="206" spans="15:20" ht="18">
      <c r="O206" s="2"/>
      <c r="T206" s="5" t="s">
        <v>221</v>
      </c>
    </row>
    <row r="207" spans="15:20" ht="18">
      <c r="O207" s="2"/>
      <c r="T207" s="5" t="s">
        <v>222</v>
      </c>
    </row>
    <row r="208" spans="15:20" ht="18">
      <c r="O208" s="2"/>
      <c r="T208" s="5" t="s">
        <v>223</v>
      </c>
    </row>
    <row r="209" spans="15:20" ht="18">
      <c r="O209" s="2"/>
      <c r="T209" s="5" t="s">
        <v>224</v>
      </c>
    </row>
    <row r="210" spans="15:20" ht="18">
      <c r="O210" s="2"/>
      <c r="T210" s="5" t="s">
        <v>225</v>
      </c>
    </row>
    <row r="211" spans="15:20" ht="18">
      <c r="O211" s="2"/>
      <c r="T211" s="5" t="s">
        <v>226</v>
      </c>
    </row>
    <row r="212" spans="15:20" ht="18">
      <c r="O212" s="2"/>
      <c r="T212" s="5" t="s">
        <v>227</v>
      </c>
    </row>
    <row r="213" spans="15:20" ht="18">
      <c r="O213" s="2"/>
      <c r="T213" s="5" t="s">
        <v>228</v>
      </c>
    </row>
    <row r="214" spans="15:20" ht="18">
      <c r="O214" s="2"/>
      <c r="T214" s="5" t="s">
        <v>229</v>
      </c>
    </row>
    <row r="215" spans="15:20" ht="18">
      <c r="O215" s="2"/>
      <c r="T215" s="5" t="s">
        <v>230</v>
      </c>
    </row>
    <row r="216" spans="15:20" ht="18">
      <c r="O216" s="2"/>
      <c r="T216" s="5" t="s">
        <v>231</v>
      </c>
    </row>
    <row r="217" spans="15:20" ht="18">
      <c r="O217" s="2"/>
      <c r="T217" s="5" t="s">
        <v>232</v>
      </c>
    </row>
    <row r="218" spans="15:20" ht="18">
      <c r="O218" s="2"/>
      <c r="T218" s="5" t="s">
        <v>233</v>
      </c>
    </row>
    <row r="219" spans="15:20" ht="18">
      <c r="O219" s="2"/>
      <c r="T219" s="5" t="s">
        <v>234</v>
      </c>
    </row>
    <row r="220" spans="15:20" ht="18">
      <c r="O220" s="2"/>
      <c r="T220" s="5" t="s">
        <v>235</v>
      </c>
    </row>
    <row r="221" spans="15:20" ht="18">
      <c r="O221" s="2"/>
      <c r="T221" s="5" t="s">
        <v>236</v>
      </c>
    </row>
    <row r="222" spans="15:20" ht="18">
      <c r="O222" s="2"/>
      <c r="T222" s="5" t="s">
        <v>237</v>
      </c>
    </row>
    <row r="223" spans="15:20" ht="18">
      <c r="O223" s="2"/>
      <c r="T223" s="5" t="s">
        <v>238</v>
      </c>
    </row>
    <row r="224" spans="15:20" ht="18">
      <c r="O224" s="2"/>
      <c r="T224" s="5" t="s">
        <v>239</v>
      </c>
    </row>
    <row r="225" spans="15:20" ht="18">
      <c r="O225" s="2"/>
      <c r="T225" s="5" t="s">
        <v>240</v>
      </c>
    </row>
    <row r="226" spans="15:20" ht="18">
      <c r="O226" s="2"/>
      <c r="T226" s="5" t="s">
        <v>241</v>
      </c>
    </row>
    <row r="227" spans="15:20" ht="18">
      <c r="O227" s="2"/>
      <c r="T227" s="5" t="s">
        <v>242</v>
      </c>
    </row>
    <row r="228" spans="15:20" ht="18">
      <c r="O228" s="2"/>
      <c r="T228" s="5" t="s">
        <v>243</v>
      </c>
    </row>
    <row r="229" spans="15:20" ht="18">
      <c r="O229" s="2"/>
      <c r="T229" s="5" t="s">
        <v>244</v>
      </c>
    </row>
    <row r="230" spans="15:20" ht="18">
      <c r="O230" s="2"/>
      <c r="T230" s="5" t="s">
        <v>245</v>
      </c>
    </row>
    <row r="231" spans="15:20" ht="18">
      <c r="O231" s="2"/>
      <c r="T231" s="5" t="s">
        <v>246</v>
      </c>
    </row>
    <row r="232" spans="15:20" ht="18">
      <c r="O232" s="2"/>
      <c r="T232" s="5" t="s">
        <v>247</v>
      </c>
    </row>
    <row r="233" spans="15:20" ht="18">
      <c r="O233" s="2"/>
      <c r="T233" s="5" t="s">
        <v>248</v>
      </c>
    </row>
    <row r="234" spans="15:20" ht="18">
      <c r="O234" s="2"/>
      <c r="T234" s="5" t="s">
        <v>249</v>
      </c>
    </row>
    <row r="235" spans="15:20" ht="18">
      <c r="O235" s="2"/>
      <c r="T235" s="5" t="s">
        <v>250</v>
      </c>
    </row>
    <row r="236" spans="15:20" ht="18">
      <c r="O236" s="2"/>
      <c r="T236" s="5" t="s">
        <v>251</v>
      </c>
    </row>
    <row r="237" spans="15:20" ht="18">
      <c r="O237" s="2"/>
      <c r="T237" s="5" t="s">
        <v>252</v>
      </c>
    </row>
    <row r="238" spans="15:20" ht="18">
      <c r="O238" s="2"/>
      <c r="T238" s="5" t="s">
        <v>253</v>
      </c>
    </row>
    <row r="239" spans="15:20" ht="18">
      <c r="O239" s="2"/>
      <c r="T239" s="5" t="s">
        <v>254</v>
      </c>
    </row>
    <row r="240" spans="15:20" ht="18">
      <c r="O240" s="2"/>
      <c r="T240" s="5" t="s">
        <v>255</v>
      </c>
    </row>
    <row r="241" spans="15:20" ht="18">
      <c r="O241" s="2"/>
      <c r="T241" s="5" t="s">
        <v>256</v>
      </c>
    </row>
    <row r="242" spans="15:20" ht="18">
      <c r="O242" s="2"/>
      <c r="T242" s="5" t="s">
        <v>257</v>
      </c>
    </row>
    <row r="243" spans="15:20" ht="18">
      <c r="O243" s="2"/>
      <c r="T243" s="5" t="s">
        <v>258</v>
      </c>
    </row>
    <row r="244" spans="15:20" ht="18">
      <c r="O244" s="2"/>
      <c r="T244" s="5" t="s">
        <v>259</v>
      </c>
    </row>
    <row r="245" spans="15:20" ht="18">
      <c r="O245" s="2"/>
      <c r="T245" s="5" t="s">
        <v>260</v>
      </c>
    </row>
    <row r="246" spans="15:20" ht="18">
      <c r="O246" s="2"/>
      <c r="T246" s="5" t="s">
        <v>261</v>
      </c>
    </row>
    <row r="247" spans="15:20" ht="18">
      <c r="O247" s="2"/>
      <c r="T247" s="5" t="s">
        <v>262</v>
      </c>
    </row>
    <row r="248" spans="15:20" ht="18">
      <c r="O248" s="2"/>
      <c r="T248" s="5" t="s">
        <v>263</v>
      </c>
    </row>
    <row r="249" spans="15:20" ht="18">
      <c r="O249" s="2"/>
      <c r="T249" s="5" t="s">
        <v>264</v>
      </c>
    </row>
    <row r="250" spans="15:20" ht="18">
      <c r="O250" s="2"/>
      <c r="T250" s="5" t="s">
        <v>265</v>
      </c>
    </row>
    <row r="251" spans="15:20" ht="18">
      <c r="O251" s="2"/>
      <c r="T251" s="5" t="s">
        <v>266</v>
      </c>
    </row>
    <row r="252" spans="15:20" ht="18">
      <c r="O252" s="2"/>
      <c r="T252" s="5" t="s">
        <v>267</v>
      </c>
    </row>
    <row r="253" spans="15:20" ht="18">
      <c r="O253" s="2"/>
      <c r="T253" s="5" t="s">
        <v>268</v>
      </c>
    </row>
    <row r="254" spans="15:20" ht="18">
      <c r="O254" s="2"/>
      <c r="T254" s="5" t="s">
        <v>269</v>
      </c>
    </row>
    <row r="255" spans="15:20" ht="18">
      <c r="O255" s="2"/>
      <c r="T255" s="5" t="s">
        <v>270</v>
      </c>
    </row>
    <row r="256" spans="15:20" ht="18">
      <c r="O256" s="2"/>
      <c r="T256" s="5" t="s">
        <v>271</v>
      </c>
    </row>
    <row r="257" spans="15:20" ht="18">
      <c r="O257" s="2"/>
      <c r="T257" s="5" t="s">
        <v>272</v>
      </c>
    </row>
    <row r="258" spans="15:20" ht="18">
      <c r="O258" s="2"/>
      <c r="T258" s="5" t="s">
        <v>273</v>
      </c>
    </row>
    <row r="259" spans="15:20" ht="18">
      <c r="O259" s="2"/>
      <c r="T259" s="5" t="s">
        <v>274</v>
      </c>
    </row>
    <row r="260" spans="15:20" ht="18">
      <c r="O260" s="2"/>
      <c r="T260" s="5" t="s">
        <v>275</v>
      </c>
    </row>
    <row r="261" spans="15:20" ht="18">
      <c r="O261" s="2"/>
      <c r="T261" s="5" t="s">
        <v>276</v>
      </c>
    </row>
    <row r="262" spans="15:20" ht="18">
      <c r="O262" s="2"/>
      <c r="T262" s="5" t="s">
        <v>277</v>
      </c>
    </row>
    <row r="263" spans="15:20" ht="18">
      <c r="O263" s="2"/>
      <c r="T263" s="5" t="s">
        <v>278</v>
      </c>
    </row>
    <row r="264" spans="15:20" ht="18">
      <c r="O264" s="2"/>
      <c r="T264" s="5" t="s">
        <v>279</v>
      </c>
    </row>
    <row r="265" spans="15:20" ht="18">
      <c r="O265" s="2"/>
      <c r="T265" s="5" t="s">
        <v>280</v>
      </c>
    </row>
    <row r="266" spans="15:20" ht="18">
      <c r="O266" s="2"/>
      <c r="T266" s="4" t="s">
        <v>14</v>
      </c>
    </row>
    <row r="267" spans="15:20" ht="18">
      <c r="O267" s="2"/>
      <c r="T267" s="5" t="s">
        <v>281</v>
      </c>
    </row>
    <row r="268" spans="15:20" ht="18">
      <c r="O268" s="2"/>
      <c r="T268" s="5" t="s">
        <v>282</v>
      </c>
    </row>
    <row r="269" spans="15:20" ht="18">
      <c r="O269" s="2"/>
      <c r="T269" s="5" t="s">
        <v>283</v>
      </c>
    </row>
    <row r="270" spans="15:20" ht="18">
      <c r="O270" s="2"/>
      <c r="T270" s="5" t="s">
        <v>284</v>
      </c>
    </row>
    <row r="271" spans="15:20" ht="18">
      <c r="O271" s="2"/>
      <c r="T271" s="5" t="s">
        <v>285</v>
      </c>
    </row>
    <row r="272" spans="15:20" ht="18">
      <c r="O272" s="2"/>
      <c r="T272" s="5" t="s">
        <v>286</v>
      </c>
    </row>
    <row r="273" spans="15:20" ht="18">
      <c r="O273" s="2"/>
      <c r="T273" s="5" t="s">
        <v>287</v>
      </c>
    </row>
    <row r="274" spans="15:20" ht="18">
      <c r="O274" s="2"/>
      <c r="T274" s="5" t="s">
        <v>288</v>
      </c>
    </row>
    <row r="275" spans="15:20" ht="18">
      <c r="O275" s="2"/>
      <c r="T275" s="5" t="s">
        <v>289</v>
      </c>
    </row>
    <row r="276" spans="15:20" ht="18">
      <c r="O276" s="2"/>
      <c r="T276" s="5" t="s">
        <v>290</v>
      </c>
    </row>
    <row r="277" spans="15:20" ht="18">
      <c r="O277" s="2"/>
      <c r="T277" s="5" t="s">
        <v>291</v>
      </c>
    </row>
    <row r="278" spans="15:20" ht="18">
      <c r="O278" s="2"/>
      <c r="T278" s="5" t="s">
        <v>292</v>
      </c>
    </row>
    <row r="279" spans="15:20" ht="18">
      <c r="O279" s="2"/>
      <c r="T279" s="5" t="s">
        <v>293</v>
      </c>
    </row>
    <row r="280" spans="15:20" ht="18">
      <c r="O280" s="2"/>
      <c r="T280" s="5" t="s">
        <v>294</v>
      </c>
    </row>
    <row r="281" spans="15:20" ht="18">
      <c r="O281" s="2"/>
      <c r="T281" s="5" t="s">
        <v>295</v>
      </c>
    </row>
    <row r="282" spans="15:20" ht="18">
      <c r="O282" s="2"/>
      <c r="T282" s="5" t="s">
        <v>296</v>
      </c>
    </row>
    <row r="283" spans="15:20" ht="18">
      <c r="O283" s="2"/>
      <c r="T283" s="5" t="s">
        <v>297</v>
      </c>
    </row>
    <row r="284" spans="15:20" ht="18">
      <c r="O284" s="2"/>
      <c r="T284" s="5" t="s">
        <v>298</v>
      </c>
    </row>
    <row r="285" spans="15:20" ht="18">
      <c r="O285" s="2"/>
      <c r="T285" s="5" t="s">
        <v>299</v>
      </c>
    </row>
    <row r="286" spans="15:20" ht="18">
      <c r="O286" s="2"/>
      <c r="T286" s="5" t="s">
        <v>300</v>
      </c>
    </row>
    <row r="287" spans="15:20" ht="18">
      <c r="O287" s="2"/>
      <c r="T287" s="5" t="s">
        <v>301</v>
      </c>
    </row>
    <row r="288" spans="15:20" ht="18">
      <c r="O288" s="2"/>
      <c r="T288" s="5" t="s">
        <v>302</v>
      </c>
    </row>
    <row r="289" spans="15:20" ht="18">
      <c r="O289" s="2"/>
      <c r="T289" s="5" t="s">
        <v>303</v>
      </c>
    </row>
    <row r="290" spans="15:20" ht="18">
      <c r="O290" s="2"/>
      <c r="T290" s="5" t="s">
        <v>304</v>
      </c>
    </row>
    <row r="291" spans="15:20" ht="18">
      <c r="O291" s="2"/>
      <c r="T291" s="5" t="s">
        <v>305</v>
      </c>
    </row>
    <row r="292" spans="15:20" ht="18">
      <c r="O292" s="2"/>
      <c r="T292" s="5" t="s">
        <v>306</v>
      </c>
    </row>
    <row r="293" spans="15:20" ht="18">
      <c r="O293" s="2"/>
      <c r="T293" s="5" t="s">
        <v>307</v>
      </c>
    </row>
    <row r="294" spans="15:20" ht="18">
      <c r="O294" s="2"/>
      <c r="T294" s="5" t="s">
        <v>308</v>
      </c>
    </row>
    <row r="295" spans="15:20" ht="18">
      <c r="O295" s="2"/>
      <c r="T295" s="5" t="s">
        <v>309</v>
      </c>
    </row>
    <row r="296" spans="15:20" ht="18">
      <c r="O296" s="2"/>
      <c r="T296" s="5" t="s">
        <v>310</v>
      </c>
    </row>
    <row r="297" spans="15:20" ht="18">
      <c r="O297" s="2"/>
      <c r="T297" s="5" t="s">
        <v>311</v>
      </c>
    </row>
    <row r="298" spans="15:20" ht="18">
      <c r="O298" s="2"/>
      <c r="T298" s="5" t="s">
        <v>312</v>
      </c>
    </row>
    <row r="299" spans="15:20" ht="18">
      <c r="O299" s="2"/>
      <c r="T299" s="5" t="s">
        <v>313</v>
      </c>
    </row>
    <row r="300" spans="15:20" ht="18">
      <c r="O300" s="2"/>
      <c r="T300" s="5" t="s">
        <v>314</v>
      </c>
    </row>
    <row r="301" spans="15:20" ht="18">
      <c r="O301" s="2"/>
      <c r="T301" s="5" t="s">
        <v>315</v>
      </c>
    </row>
    <row r="302" spans="15:20" ht="18">
      <c r="O302" s="2"/>
      <c r="T302" s="5" t="s">
        <v>316</v>
      </c>
    </row>
    <row r="303" spans="15:20" ht="18">
      <c r="O303" s="2"/>
      <c r="T303" s="5" t="s">
        <v>317</v>
      </c>
    </row>
    <row r="304" spans="15:20" ht="18">
      <c r="O304" s="2"/>
      <c r="T304" s="5" t="s">
        <v>318</v>
      </c>
    </row>
    <row r="305" spans="15:20" ht="18">
      <c r="O305" s="2"/>
      <c r="T305" s="5" t="s">
        <v>319</v>
      </c>
    </row>
    <row r="306" spans="15:20" ht="18">
      <c r="O306" s="2"/>
      <c r="T306" s="5" t="s">
        <v>320</v>
      </c>
    </row>
    <row r="307" spans="15:20" ht="18">
      <c r="O307" s="2"/>
      <c r="T307" s="5" t="s">
        <v>321</v>
      </c>
    </row>
    <row r="308" spans="15:20" ht="18">
      <c r="O308" s="2"/>
      <c r="T308" s="5" t="s">
        <v>322</v>
      </c>
    </row>
    <row r="309" spans="15:20" ht="18">
      <c r="O309" s="2"/>
      <c r="T309" s="5" t="s">
        <v>323</v>
      </c>
    </row>
    <row r="310" spans="15:20" ht="18">
      <c r="O310" s="2"/>
      <c r="T310" s="5" t="s">
        <v>324</v>
      </c>
    </row>
    <row r="311" spans="15:20" ht="18">
      <c r="O311" s="2"/>
      <c r="T311" s="5" t="s">
        <v>325</v>
      </c>
    </row>
    <row r="312" spans="15:20" ht="18">
      <c r="O312" s="2"/>
      <c r="T312" s="5" t="s">
        <v>326</v>
      </c>
    </row>
    <row r="313" spans="15:20" ht="18">
      <c r="O313" s="2"/>
      <c r="T313" s="5" t="s">
        <v>327</v>
      </c>
    </row>
    <row r="314" spans="15:20" ht="18">
      <c r="O314" s="2"/>
      <c r="T314" s="5" t="s">
        <v>328</v>
      </c>
    </row>
    <row r="315" spans="15:20" ht="18">
      <c r="O315" s="2"/>
      <c r="T315" s="5" t="s">
        <v>329</v>
      </c>
    </row>
    <row r="316" spans="15:20" ht="18">
      <c r="O316" s="2"/>
      <c r="T316" s="5" t="s">
        <v>330</v>
      </c>
    </row>
    <row r="317" spans="15:20" ht="18">
      <c r="O317" s="2"/>
      <c r="T317" s="5" t="s">
        <v>331</v>
      </c>
    </row>
    <row r="318" spans="15:20" ht="18">
      <c r="O318" s="2"/>
      <c r="T318" s="5" t="s">
        <v>332</v>
      </c>
    </row>
    <row r="319" spans="15:20" ht="18">
      <c r="O319" s="2"/>
      <c r="T319" s="5" t="s">
        <v>333</v>
      </c>
    </row>
    <row r="320" spans="15:20" ht="18">
      <c r="O320" s="2"/>
      <c r="T320" s="5" t="s">
        <v>334</v>
      </c>
    </row>
    <row r="321" spans="15:20" ht="18">
      <c r="O321" s="2"/>
      <c r="T321" s="5" t="s">
        <v>335</v>
      </c>
    </row>
    <row r="322" spans="15:20" ht="18">
      <c r="O322" s="2"/>
      <c r="T322" s="5" t="s">
        <v>336</v>
      </c>
    </row>
    <row r="323" spans="15:20" ht="18">
      <c r="O323" s="2"/>
      <c r="T323" s="5" t="s">
        <v>337</v>
      </c>
    </row>
    <row r="324" spans="15:20" ht="18">
      <c r="O324" s="2"/>
      <c r="T324" s="5" t="s">
        <v>338</v>
      </c>
    </row>
    <row r="325" spans="15:20" ht="18">
      <c r="O325" s="2"/>
      <c r="T325" s="5" t="s">
        <v>339</v>
      </c>
    </row>
    <row r="326" spans="15:20" ht="18">
      <c r="O326" s="2"/>
      <c r="T326" s="5" t="s">
        <v>340</v>
      </c>
    </row>
    <row r="327" spans="15:20" ht="18">
      <c r="O327" s="2"/>
      <c r="T327" s="5" t="s">
        <v>341</v>
      </c>
    </row>
    <row r="328" spans="15:20" ht="18">
      <c r="O328" s="2"/>
      <c r="T328" s="5" t="s">
        <v>342</v>
      </c>
    </row>
    <row r="329" spans="15:20" ht="18">
      <c r="O329" s="2"/>
      <c r="T329" s="5" t="s">
        <v>343</v>
      </c>
    </row>
    <row r="330" spans="15:20" ht="18">
      <c r="O330" s="2"/>
      <c r="T330" s="5" t="s">
        <v>344</v>
      </c>
    </row>
    <row r="331" spans="15:20" ht="18">
      <c r="O331" s="2"/>
      <c r="T331" s="5" t="s">
        <v>345</v>
      </c>
    </row>
    <row r="332" spans="15:20" ht="18">
      <c r="O332" s="2"/>
      <c r="T332" s="5" t="s">
        <v>346</v>
      </c>
    </row>
    <row r="333" spans="15:20" ht="18">
      <c r="O333" s="2"/>
      <c r="T333" s="5" t="s">
        <v>347</v>
      </c>
    </row>
    <row r="334" spans="15:20" ht="18">
      <c r="O334" s="2"/>
      <c r="T334" s="5" t="s">
        <v>348</v>
      </c>
    </row>
    <row r="335" spans="15:20" ht="18">
      <c r="O335" s="2"/>
      <c r="T335" s="5" t="s">
        <v>349</v>
      </c>
    </row>
    <row r="336" spans="15:20" ht="18">
      <c r="O336" s="2"/>
      <c r="T336" s="5" t="s">
        <v>350</v>
      </c>
    </row>
    <row r="337" spans="15:20" ht="18">
      <c r="O337" s="2"/>
      <c r="T337" s="5" t="s">
        <v>351</v>
      </c>
    </row>
    <row r="338" spans="15:20" ht="18">
      <c r="O338" s="2"/>
      <c r="T338" s="5" t="s">
        <v>352</v>
      </c>
    </row>
    <row r="339" spans="15:20" ht="18">
      <c r="O339" s="2"/>
      <c r="T339" s="5" t="s">
        <v>353</v>
      </c>
    </row>
    <row r="340" spans="15:20" ht="18">
      <c r="O340" s="2"/>
      <c r="T340" s="5" t="s">
        <v>354</v>
      </c>
    </row>
    <row r="341" spans="15:20" ht="18">
      <c r="O341" s="2"/>
      <c r="T341" s="5" t="s">
        <v>355</v>
      </c>
    </row>
    <row r="342" spans="15:20" ht="18">
      <c r="O342" s="2"/>
      <c r="T342" s="5" t="s">
        <v>356</v>
      </c>
    </row>
    <row r="343" spans="15:20" ht="18">
      <c r="O343" s="2"/>
      <c r="T343" s="5" t="s">
        <v>357</v>
      </c>
    </row>
    <row r="344" spans="15:20" ht="18">
      <c r="O344" s="2"/>
      <c r="T344" s="5" t="s">
        <v>358</v>
      </c>
    </row>
    <row r="345" spans="15:20" ht="18">
      <c r="O345" s="2"/>
      <c r="T345" s="5" t="s">
        <v>359</v>
      </c>
    </row>
    <row r="346" spans="15:20" ht="18">
      <c r="O346" s="2"/>
      <c r="T346" s="5" t="s">
        <v>360</v>
      </c>
    </row>
    <row r="347" spans="15:20" ht="18">
      <c r="O347" s="2"/>
      <c r="T347" s="5" t="s">
        <v>361</v>
      </c>
    </row>
    <row r="348" spans="15:20" ht="18">
      <c r="O348" s="2"/>
      <c r="T348" s="5" t="s">
        <v>362</v>
      </c>
    </row>
    <row r="349" spans="15:20" ht="18">
      <c r="O349" s="2"/>
      <c r="T349" s="5" t="s">
        <v>363</v>
      </c>
    </row>
    <row r="350" spans="15:20" ht="18">
      <c r="O350" s="2"/>
      <c r="T350" s="5" t="s">
        <v>364</v>
      </c>
    </row>
    <row r="351" spans="15:20" ht="18">
      <c r="O351" s="2"/>
      <c r="T351" s="5" t="s">
        <v>365</v>
      </c>
    </row>
    <row r="352" spans="15:20" ht="18">
      <c r="O352" s="2"/>
      <c r="T352" s="5" t="s">
        <v>366</v>
      </c>
    </row>
    <row r="353" spans="15:20" ht="18">
      <c r="O353" s="2"/>
      <c r="T353" s="5" t="s">
        <v>367</v>
      </c>
    </row>
    <row r="354" spans="15:20" ht="18">
      <c r="O354" s="2"/>
      <c r="T354" s="5" t="s">
        <v>368</v>
      </c>
    </row>
    <row r="355" spans="15:20" ht="18">
      <c r="O355" s="2"/>
      <c r="T355" s="5" t="s">
        <v>369</v>
      </c>
    </row>
    <row r="356" spans="15:20" ht="18">
      <c r="O356" s="2"/>
      <c r="T356" s="5" t="s">
        <v>370</v>
      </c>
    </row>
    <row r="357" spans="15:20" ht="18">
      <c r="O357" s="2"/>
      <c r="T357" s="5" t="s">
        <v>371</v>
      </c>
    </row>
    <row r="358" spans="15:20" ht="18">
      <c r="O358" s="2"/>
      <c r="T358" s="5" t="s">
        <v>372</v>
      </c>
    </row>
    <row r="359" spans="15:20" ht="18">
      <c r="O359" s="2"/>
      <c r="T359" s="5" t="s">
        <v>373</v>
      </c>
    </row>
    <row r="360" spans="15:20" ht="18">
      <c r="O360" s="2"/>
      <c r="T360" s="5" t="s">
        <v>374</v>
      </c>
    </row>
    <row r="361" spans="15:20" ht="18">
      <c r="O361" s="2"/>
      <c r="T361" s="5" t="s">
        <v>375</v>
      </c>
    </row>
    <row r="362" spans="15:20" ht="18">
      <c r="O362" s="2"/>
      <c r="T362" s="5" t="s">
        <v>376</v>
      </c>
    </row>
    <row r="363" ht="18">
      <c r="O363" s="2"/>
    </row>
    <row r="364" ht="18">
      <c r="O364" s="2"/>
    </row>
    <row r="365" ht="18">
      <c r="O365" s="2"/>
    </row>
    <row r="366" ht="18">
      <c r="O366" s="2"/>
    </row>
    <row r="367" ht="18">
      <c r="O367" s="2"/>
    </row>
    <row r="368" ht="18">
      <c r="O368" s="2"/>
    </row>
    <row r="369" ht="18">
      <c r="O369" s="2"/>
    </row>
    <row r="370" ht="18">
      <c r="O370" s="2"/>
    </row>
    <row r="371" ht="18">
      <c r="O371" s="2"/>
    </row>
  </sheetData>
  <sheetProtection/>
  <mergeCells count="4">
    <mergeCell ref="D9:G9"/>
    <mergeCell ref="A7:B7"/>
    <mergeCell ref="A3:A5"/>
    <mergeCell ref="A6:O6"/>
  </mergeCells>
  <dataValidations count="12">
    <dataValidation allowBlank="1" showInputMessage="1" showErrorMessage="1" promptTitle="PACC" prompt="Este valor se calculará automáticamente, resultado de la multiplicación de la cantidad total por el precio unitario estimado." sqref="J11:J146"/>
    <dataValidation allowBlank="1" showInputMessage="1" showErrorMessage="1" promptTitle="PACC" prompt="La cantidad total resultará de la suma de las cantidades requeridas en cada trimestre. " sqref="H11:H146"/>
    <dataValidation type="list" allowBlank="1" showInputMessage="1" showErrorMessage="1" promptTitle="PACC" prompt="Seleccione el Código de Bienes y Servicios.&#10;" sqref="A11:A146">
      <formula1>$T$11:$T$362</formula1>
    </dataValidation>
    <dataValidation allowBlank="1" showInputMessage="1" showErrorMessage="1" promptTitle="PACC" prompt="Digite la descripción de la compra o contratación." sqref="B11:B146"/>
    <dataValidation allowBlank="1" showInputMessage="1" showErrorMessage="1" promptTitle="PACC" prompt="Digite la unidad de medida.&#10;&#10;" sqref="C11:C146"/>
    <dataValidation allowBlank="1" showInputMessage="1" showErrorMessage="1" promptTitle="PACC" prompt="Digite la cantidad requerida en este período.&#10;" sqref="D11:G11 D107:G146 D16:G16"/>
    <dataValidation allowBlank="1" showInputMessage="1" showErrorMessage="1" promptTitle="PACC" prompt="Digite el precio unitario estimado.&#10;" sqref="I11:I146"/>
    <dataValidation allowBlank="1" showInputMessage="1" showErrorMessage="1" promptTitle="PACC" prompt="Este valor se calculará sumando los costos totales que posean el mismo Código de Catálogo de Bienes y Servicios." sqref="K11:K146"/>
    <dataValidation allowBlank="1" showInputMessage="1" showErrorMessage="1" promptTitle="PACC" prompt="Digite la fuente de financiamiento del procedimiento de referencia." sqref="M11:M146"/>
    <dataValidation allowBlank="1" showInputMessage="1" showErrorMessage="1" promptTitle="PACC" prompt="Digite el valor adquirido." sqref="N11:N146"/>
    <dataValidation allowBlank="1" showInputMessage="1" showErrorMessage="1" promptTitle="PACC" prompt="Digite las observaciones que considere." sqref="O11:O146"/>
    <dataValidation type="list" allowBlank="1" showInputMessage="1" showErrorMessage="1" promptTitle="PACC" prompt="Seleccione el procedimiento de selección." sqref="L11:L146">
      <formula1>$W$11:$W$17</formula1>
    </dataValidation>
  </dataValidations>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9" scale="40"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Raphael Fuentes</dc:creator>
  <cp:keywords/>
  <dc:description/>
  <cp:lastModifiedBy>n.veloz</cp:lastModifiedBy>
  <cp:lastPrinted>2018-08-02T18:30:40Z</cp:lastPrinted>
  <dcterms:created xsi:type="dcterms:W3CDTF">2010-12-13T15:49:00Z</dcterms:created>
  <dcterms:modified xsi:type="dcterms:W3CDTF">2019-02-09T17:54:13Z</dcterms:modified>
  <cp:category/>
  <cp:version/>
  <cp:contentType/>
  <cp:contentStatus/>
</cp:coreProperties>
</file>